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3" sheetId="790" r:id="rId4"/>
    <sheet name="7empregoINE3" sheetId="791" r:id="rId5"/>
    <sheet name="8desemprego_INE3" sheetId="792" r:id="rId6"/>
    <sheet name="9lay_off" sheetId="487" r:id="rId7"/>
    <sheet name="10desemprego_IEFP" sheetId="497" r:id="rId8"/>
    <sheet name="11desemprego_IEFP" sheetId="498" r:id="rId9"/>
    <sheet name="12fp_anexo C" sheetId="703" r:id="rId10"/>
    <sheet name="13empresarial" sheetId="796" r:id="rId11"/>
    <sheet name="14ganhos" sheetId="458" r:id="rId12"/>
    <sheet name="15salários" sheetId="502" r:id="rId13"/>
    <sheet name="16irct" sheetId="491" r:id="rId14"/>
    <sheet name="17acidentes " sheetId="795"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'13empresarial'!$A$1:$P$83</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 '!$A$1:$O$62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27" i="458" l="1"/>
  <c r="N26" i="458"/>
  <c r="N25" i="458"/>
  <c r="N24" i="458"/>
  <c r="P10" i="491" l="1"/>
  <c r="Q10" i="491"/>
  <c r="O10" i="491"/>
  <c r="N10" i="491"/>
  <c r="M10" i="491"/>
  <c r="L10" i="491"/>
  <c r="K10" i="491"/>
  <c r="J10" i="491"/>
  <c r="I10" i="491"/>
  <c r="H10" i="491"/>
  <c r="G10" i="491"/>
  <c r="F10" i="491"/>
  <c r="E10" i="491"/>
  <c r="I8" i="795"/>
  <c r="C66" i="500" l="1"/>
  <c r="M40" i="792" l="1"/>
  <c r="K40" i="792"/>
  <c r="I40" i="792"/>
  <c r="G40" i="792"/>
  <c r="E40" i="792"/>
  <c r="N67" i="791"/>
  <c r="J67" i="791"/>
  <c r="H68" i="791"/>
  <c r="F68" i="791"/>
  <c r="N65" i="791"/>
  <c r="L65" i="791"/>
  <c r="J65" i="791"/>
  <c r="H65" i="791"/>
  <c r="F65" i="791"/>
  <c r="N62" i="791"/>
  <c r="L62" i="791"/>
  <c r="J62" i="791"/>
  <c r="H62" i="791"/>
  <c r="F62" i="791"/>
  <c r="H52" i="791"/>
  <c r="N50" i="791"/>
  <c r="L50" i="791"/>
  <c r="J50" i="791"/>
  <c r="H50" i="791"/>
  <c r="F50" i="791"/>
  <c r="N45" i="791"/>
  <c r="L46" i="791"/>
  <c r="H46" i="791"/>
  <c r="F46" i="791"/>
  <c r="M43" i="791"/>
  <c r="K43" i="791"/>
  <c r="I43" i="791"/>
  <c r="G43" i="791"/>
  <c r="E43" i="791"/>
  <c r="N35" i="790"/>
  <c r="L35" i="790"/>
  <c r="J35" i="790"/>
  <c r="H35" i="790"/>
  <c r="F35" i="790"/>
  <c r="M33" i="790"/>
  <c r="K33" i="790"/>
  <c r="I33" i="790"/>
  <c r="G33" i="790"/>
  <c r="E33" i="790"/>
  <c r="J46" i="791" l="1"/>
  <c r="H45" i="791"/>
  <c r="J45" i="791"/>
  <c r="L45" i="791"/>
  <c r="F45" i="791"/>
  <c r="N46" i="791"/>
  <c r="F52" i="791"/>
  <c r="H36" i="790"/>
  <c r="L36" i="790"/>
  <c r="F37" i="790"/>
  <c r="J37" i="790"/>
  <c r="N37" i="790"/>
  <c r="H38" i="790"/>
  <c r="L38" i="790"/>
  <c r="F39" i="790"/>
  <c r="J39" i="790"/>
  <c r="N39" i="790"/>
  <c r="H40" i="790"/>
  <c r="L40" i="790"/>
  <c r="F41" i="790"/>
  <c r="J41" i="790"/>
  <c r="N41" i="790"/>
  <c r="H42" i="790"/>
  <c r="L42" i="790"/>
  <c r="F43" i="790"/>
  <c r="J43" i="790"/>
  <c r="N43" i="790"/>
  <c r="H44" i="790"/>
  <c r="H48" i="790"/>
  <c r="L48" i="790"/>
  <c r="F49" i="790"/>
  <c r="J49" i="790"/>
  <c r="N49" i="790"/>
  <c r="F51" i="790"/>
  <c r="J51" i="790"/>
  <c r="N51" i="790"/>
  <c r="H52" i="790"/>
  <c r="L52" i="790"/>
  <c r="H54" i="790"/>
  <c r="L54" i="790"/>
  <c r="F55" i="790"/>
  <c r="J55" i="790"/>
  <c r="N55" i="790"/>
  <c r="F57" i="790"/>
  <c r="J57" i="790"/>
  <c r="N57" i="790"/>
  <c r="H58" i="790"/>
  <c r="L58" i="790"/>
  <c r="H55" i="791"/>
  <c r="L55" i="791"/>
  <c r="F56" i="791"/>
  <c r="J56" i="791"/>
  <c r="N56" i="791"/>
  <c r="F58" i="791"/>
  <c r="J58" i="791"/>
  <c r="N58" i="791"/>
  <c r="H59" i="791"/>
  <c r="L59" i="791"/>
  <c r="J68" i="791"/>
  <c r="N68" i="791"/>
  <c r="F36" i="790"/>
  <c r="J36" i="790"/>
  <c r="N36" i="790"/>
  <c r="H37" i="790"/>
  <c r="L37" i="790"/>
  <c r="F38" i="790"/>
  <c r="J38" i="790"/>
  <c r="N38" i="790"/>
  <c r="H39" i="790"/>
  <c r="L39" i="790"/>
  <c r="F40" i="790"/>
  <c r="J40" i="790"/>
  <c r="N40" i="790"/>
  <c r="H41" i="790"/>
  <c r="L41" i="790"/>
  <c r="F42" i="790"/>
  <c r="J42" i="790"/>
  <c r="N42" i="790"/>
  <c r="H43" i="790"/>
  <c r="L43" i="790"/>
  <c r="F44" i="790"/>
  <c r="J44" i="790"/>
  <c r="F48" i="790"/>
  <c r="J48" i="790"/>
  <c r="N48" i="790"/>
  <c r="H49" i="790"/>
  <c r="L49" i="790"/>
  <c r="H51" i="790"/>
  <c r="L51" i="790"/>
  <c r="F52" i="790"/>
  <c r="J52" i="790"/>
  <c r="N52" i="790"/>
  <c r="F54" i="790"/>
  <c r="J54" i="790"/>
  <c r="N54" i="790"/>
  <c r="H55" i="790"/>
  <c r="L55" i="790"/>
  <c r="H57" i="790"/>
  <c r="L57" i="790"/>
  <c r="F58" i="790"/>
  <c r="J58" i="790"/>
  <c r="N58" i="790"/>
  <c r="F49" i="791"/>
  <c r="H49" i="791"/>
  <c r="J49" i="791"/>
  <c r="L49" i="791"/>
  <c r="N49" i="791"/>
  <c r="L52" i="791"/>
  <c r="F55" i="791"/>
  <c r="J55" i="791"/>
  <c r="N55" i="791"/>
  <c r="H56" i="791"/>
  <c r="L56" i="791"/>
  <c r="H58" i="791"/>
  <c r="L58" i="791"/>
  <c r="F59" i="791"/>
  <c r="J59" i="791"/>
  <c r="N59" i="791"/>
  <c r="L67" i="791"/>
  <c r="L68" i="791"/>
  <c r="L44" i="790"/>
  <c r="F45" i="790"/>
  <c r="J45" i="790"/>
  <c r="N45" i="790"/>
  <c r="H46" i="790"/>
  <c r="L46" i="790"/>
  <c r="F47" i="790"/>
  <c r="J47" i="790"/>
  <c r="N47" i="790"/>
  <c r="H50" i="790"/>
  <c r="L50" i="790"/>
  <c r="F53" i="790"/>
  <c r="J53" i="790"/>
  <c r="N53" i="790"/>
  <c r="H56" i="790"/>
  <c r="L56" i="790"/>
  <c r="N44" i="790"/>
  <c r="H45" i="790"/>
  <c r="L45" i="790"/>
  <c r="F46" i="790"/>
  <c r="J46" i="790"/>
  <c r="N46" i="790"/>
  <c r="H47" i="790"/>
  <c r="L47" i="790"/>
  <c r="F50" i="790"/>
  <c r="J50" i="790"/>
  <c r="N50" i="790"/>
  <c r="H53" i="790"/>
  <c r="L53" i="790"/>
  <c r="F56" i="790"/>
  <c r="J56" i="790"/>
  <c r="N56" i="790"/>
  <c r="F66" i="791"/>
  <c r="F63" i="791"/>
  <c r="F60" i="791"/>
  <c r="H66" i="791"/>
  <c r="H63" i="791"/>
  <c r="H60" i="791"/>
  <c r="J66" i="791"/>
  <c r="J63" i="791"/>
  <c r="J60" i="791"/>
  <c r="L66" i="791"/>
  <c r="L63" i="791"/>
  <c r="L60" i="791"/>
  <c r="N66" i="791"/>
  <c r="N63" i="791"/>
  <c r="N60" i="791"/>
  <c r="J52" i="791"/>
  <c r="N52" i="791"/>
  <c r="H53" i="791"/>
  <c r="L53" i="791"/>
  <c r="F54" i="791"/>
  <c r="J54" i="791"/>
  <c r="N54" i="791"/>
  <c r="H57" i="791"/>
  <c r="L57" i="791"/>
  <c r="F47" i="791"/>
  <c r="H47" i="791"/>
  <c r="J47" i="791"/>
  <c r="L47" i="791"/>
  <c r="N47" i="791"/>
  <c r="F48" i="791"/>
  <c r="H48" i="791"/>
  <c r="J48" i="791"/>
  <c r="L48" i="791"/>
  <c r="N48" i="791"/>
  <c r="F51" i="791"/>
  <c r="H51" i="791"/>
  <c r="J51" i="791"/>
  <c r="L51" i="791"/>
  <c r="N51" i="791"/>
  <c r="F53" i="791"/>
  <c r="J53" i="791"/>
  <c r="N53" i="791"/>
  <c r="H54" i="791"/>
  <c r="L54" i="791"/>
  <c r="F57" i="791"/>
  <c r="J57" i="791"/>
  <c r="N57" i="791"/>
  <c r="F61" i="791"/>
  <c r="H61" i="791"/>
  <c r="J61" i="791"/>
  <c r="L61" i="791"/>
  <c r="N61" i="791"/>
  <c r="F64" i="791"/>
  <c r="H64" i="791"/>
  <c r="J64" i="791"/>
  <c r="L64" i="791"/>
  <c r="N64" i="791"/>
  <c r="F67" i="791"/>
  <c r="H67" i="791"/>
  <c r="M27" i="458" l="1"/>
  <c r="L27" i="458"/>
  <c r="K27" i="458"/>
  <c r="J27" i="458"/>
  <c r="I27" i="458"/>
  <c r="M26" i="458"/>
  <c r="L26" i="458"/>
  <c r="K26" i="458"/>
  <c r="J26" i="458"/>
  <c r="I26" i="458"/>
  <c r="M25" i="458"/>
  <c r="L25" i="458"/>
  <c r="K25" i="458"/>
  <c r="J25" i="458"/>
  <c r="I25" i="458"/>
  <c r="H27" i="458"/>
  <c r="H26" i="458"/>
  <c r="H25" i="458"/>
  <c r="M24" i="458"/>
  <c r="L24" i="458"/>
  <c r="K24" i="458"/>
  <c r="J24" i="458"/>
  <c r="I24" i="458"/>
  <c r="H24" i="458"/>
  <c r="Q49" i="497" l="1"/>
  <c r="F49" i="497"/>
  <c r="G49" i="497"/>
  <c r="H49" i="497"/>
  <c r="I49" i="497"/>
  <c r="J49" i="497"/>
  <c r="K49" i="497"/>
  <c r="L49" i="497"/>
  <c r="M49" i="497"/>
  <c r="N49" i="497"/>
  <c r="O49" i="497"/>
  <c r="P49" i="497"/>
  <c r="L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K16" i="498"/>
  <c r="I16" i="498"/>
  <c r="G16" i="498"/>
  <c r="E16" i="498"/>
  <c r="O65" i="497"/>
  <c r="M65" i="497"/>
  <c r="K65" i="497"/>
  <c r="I65" i="497"/>
  <c r="G65" i="497"/>
  <c r="Q69" i="497"/>
  <c r="L65" i="497"/>
  <c r="H65" i="497"/>
  <c r="N16" i="498"/>
  <c r="L16" i="498"/>
  <c r="J16" i="498"/>
  <c r="H16" i="498"/>
  <c r="F16" i="498"/>
  <c r="N65" i="497"/>
  <c r="J65" i="497"/>
  <c r="F65" i="497"/>
  <c r="E65" i="497" l="1"/>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 r="L35" i="7" l="1"/>
</calcChain>
</file>

<file path=xl/sharedStrings.xml><?xml version="1.0" encoding="utf-8"?>
<sst xmlns="http://schemas.openxmlformats.org/spreadsheetml/2006/main" count="1532" uniqueCount="636">
  <si>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</si>
  <si>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</si>
  <si>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</si>
  <si>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</si>
  <si>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</si>
  <si>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</si>
  <si>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</si>
  <si>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</si>
  <si>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</si>
  <si>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</si>
  <si>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</si>
  <si>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</si>
  <si>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</si>
  <si>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</si>
  <si>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</si>
  <si>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</si>
  <si>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</si>
  <si>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</si>
  <si>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</si>
  <si>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</si>
  <si>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</si>
  <si>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</si>
  <si>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</si>
  <si>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</si>
  <si>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</si>
  <si>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</si>
  <si>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</si>
  <si>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</si>
  <si>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</si>
  <si>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</si>
  <si>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</si>
  <si>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</si>
  <si>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</si>
  <si>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</si>
  <si>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</si>
  <si>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</si>
  <si>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</si>
  <si>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</si>
  <si>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</si>
  <si>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</si>
  <si>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</si>
  <si>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</si>
  <si>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</si>
  <si>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</si>
  <si>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</si>
  <si>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</si>
  <si>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</si>
  <si>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</si>
  <si>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</si>
  <si>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</si>
  <si>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</si>
  <si>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</si>
  <si>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</si>
  <si>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</si>
  <si>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</si>
  <si>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</si>
  <si>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</si>
  <si>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</si>
  <si>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</si>
  <si>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</si>
  <si>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</si>
  <si>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</si>
  <si>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</si>
  <si>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</si>
  <si>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</si>
  <si>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</si>
  <si>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</si>
  <si>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</si>
  <si>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</si>
  <si>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</si>
  <si>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</si>
  <si>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</si>
  <si>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</si>
  <si>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</si>
  <si>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</si>
  <si>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</si>
  <si>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</si>
  <si>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</si>
  <si>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</si>
  <si>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</si>
  <si>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</si>
  <si>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</si>
  <si>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</si>
  <si>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</si>
  <si>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</si>
  <si>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</si>
  <si>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</si>
  <si>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</si>
  <si>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</si>
  <si>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</si>
  <si>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</si>
  <si>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</si>
  <si>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</si>
  <si>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</si>
  <si>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</si>
  <si>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</si>
  <si>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</si>
  <si>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</si>
  <si>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</si>
  <si>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</si>
  <si>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</si>
  <si>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</si>
  <si>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</si>
  <si>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</si>
  <si>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</si>
  <si>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</si>
  <si>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</si>
  <si>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</si>
  <si>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</si>
  <si>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</si>
  <si>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</si>
  <si>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</si>
  <si>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</si>
  <si>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</si>
  <si>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</si>
  <si>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</si>
  <si>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</si>
  <si>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</si>
  <si>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</si>
  <si>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</si>
  <si>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</si>
  <si>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</si>
  <si>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</si>
  <si>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</si>
  <si>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</si>
  <si>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</si>
  <si>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</si>
  <si>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</si>
  <si>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</si>
  <si>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</si>
  <si>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</si>
  <si>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</si>
  <si>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</si>
  <si>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</si>
  <si>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</si>
  <si>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</si>
  <si>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</si>
  <si>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</si>
  <si>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</si>
  <si>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</si>
  <si>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</si>
  <si>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</si>
  <si>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</si>
  <si>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</si>
  <si>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</si>
  <si>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</si>
  <si>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</si>
  <si>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</si>
  <si>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</si>
  <si>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</si>
  <si>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</si>
  <si>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</si>
  <si>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</si>
  <si>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</si>
  <si>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</si>
  <si>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</si>
  <si>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</si>
  <si>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</si>
  <si>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</si>
  <si>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</si>
  <si>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</si>
  <si>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</si>
  <si>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</si>
  <si>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</si>
  <si>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</si>
  <si>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</si>
  <si>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</si>
  <si>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</si>
  <si>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</si>
  <si>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</si>
  <si>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</si>
  <si>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</si>
  <si>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</si>
  <si>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</si>
  <si>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</si>
  <si>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</si>
  <si>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</si>
  <si>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</si>
  <si>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</si>
  <si>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</si>
  <si>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</si>
  <si>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</si>
  <si>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</si>
  <si>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</si>
  <si>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</si>
  <si>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</si>
  <si>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</si>
  <si>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</si>
  <si>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</si>
  <si>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</si>
  <si>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</si>
  <si>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</si>
  <si>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</si>
  <si>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</si>
  <si>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</si>
  <si>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</si>
  <si>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</si>
  <si>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</si>
  <si>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</si>
  <si>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</si>
  <si>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</si>
  <si>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</si>
  <si>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</si>
  <si>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</si>
  <si>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</si>
  <si>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</si>
  <si>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</si>
  <si>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</si>
  <si>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</si>
  <si>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</si>
  <si>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</si>
  <si>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</si>
  <si>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</si>
  <si>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</si>
  <si>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</si>
  <si>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</si>
  <si>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</si>
  <si>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</si>
  <si>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</si>
  <si>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</si>
  <si>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</si>
  <si>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</si>
  <si>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</si>
  <si>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</si>
  <si>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</si>
  <si>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</si>
  <si>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</si>
  <si>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</si>
  <si>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</si>
  <si>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</si>
  <si>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</si>
  <si>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</si>
  <si>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</si>
  <si>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</si>
  <si>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</si>
  <si>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</si>
  <si>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</si>
  <si>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</si>
  <si>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</si>
  <si>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</si>
  <si>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</si>
  <si>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</si>
  <si>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</si>
  <si>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</si>
  <si>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</si>
  <si>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</si>
  <si>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</si>
  <si>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</si>
  <si>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</si>
  <si>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</si>
  <si>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</si>
  <si>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</si>
  <si>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</si>
  <si>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</si>
  <si>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</si>
  <si>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</si>
  <si>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</si>
  <si>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</si>
  <si>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</si>
  <si>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</si>
  <si>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</si>
  <si>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</si>
  <si>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</si>
  <si>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</si>
  <si>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</si>
  <si>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</si>
  <si>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</si>
  <si>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</si>
  <si>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</si>
  <si>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</si>
  <si>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</si>
  <si>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</si>
  <si>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</si>
  <si>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</si>
  <si>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</si>
  <si>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</si>
  <si>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</si>
  <si>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</si>
  <si>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</si>
  <si>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</si>
  <si>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</si>
  <si>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</si>
  <si>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</si>
  <si>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</si>
  <si>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</si>
  <si>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</si>
  <si>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</si>
  <si>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</si>
  <si>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</si>
  <si>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</si>
  <si>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</si>
  <si>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</si>
  <si>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</si>
  <si>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</si>
  <si>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</si>
  <si>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</si>
  <si>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</si>
  <si>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</si>
  <si>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</si>
  <si>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</si>
  <si>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</si>
  <si>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</si>
  <si>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</si>
  <si>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</si>
  <si>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</si>
  <si>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</si>
  <si>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</si>
  <si>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</si>
  <si>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</si>
  <si>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</si>
  <si>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</si>
  <si>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</si>
  <si>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</si>
  <si>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</si>
  <si>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</si>
  <si>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</si>
  <si>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</si>
  <si>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</si>
  <si>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</si>
  <si>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</si>
  <si>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</si>
  <si>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</si>
  <si>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</si>
  <si>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</si>
  <si>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</si>
  <si>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</si>
  <si>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</si>
  <si>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</si>
  <si>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</si>
  <si>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</si>
  <si>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</si>
  <si>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</si>
  <si>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</si>
  <si>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</si>
  <si>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</si>
  <si>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</si>
  <si>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</si>
  <si>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</si>
  <si>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</si>
  <si>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</si>
  <si>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</si>
  <si>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</si>
  <si>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</si>
  <si>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</si>
  <si>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</si>
  <si>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</si>
  <si>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</si>
  <si>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</si>
  <si>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</si>
  <si>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</si>
  <si>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</si>
  <si>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</si>
  <si>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</si>
  <si>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</si>
  <si>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</si>
  <si>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</si>
  <si>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</si>
  <si>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</si>
  <si>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</si>
  <si>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</si>
  <si>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</si>
  <si>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</si>
  <si>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</si>
  <si>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</si>
  <si>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</si>
  <si>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</si>
  <si>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</si>
  <si>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</si>
  <si>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</si>
  <si>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</si>
  <si>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</si>
  <si>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</si>
  <si>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</si>
  <si>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</si>
  <si>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</si>
  <si>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</si>
  <si>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</si>
  <si>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</si>
  <si>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</si>
  <si>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</si>
  <si>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</si>
  <si>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</si>
  <si>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</si>
  <si>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</si>
  <si>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</si>
  <si>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</si>
  <si>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</si>
  <si>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</si>
  <si>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</si>
  <si>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</si>
  <si>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</si>
  <si>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</si>
  <si>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</si>
  <si>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</si>
  <si>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</si>
  <si>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</si>
  <si>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</si>
  <si>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</si>
  <si>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</si>
  <si>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</si>
  <si>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</si>
  <si>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</si>
  <si>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</si>
  <si>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</si>
  <si>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</si>
  <si>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</si>
  <si>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</si>
  <si>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</si>
  <si>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(1)</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</si>
  <si>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</si>
  <si>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</si>
  <si>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</si>
  <si>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</si>
  <si>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</si>
  <si>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</si>
  <si>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</si>
  <si>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</si>
  <si>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</si>
  <si>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</si>
  <si>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</si>
  <si>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</si>
  <si>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</si>
  <si>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</si>
  <si>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</si>
  <si>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</si>
  <si>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</si>
  <si>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</si>
  <si>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</si>
  <si>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</si>
  <si>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</si>
  <si>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</si>
  <si>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</si>
  <si>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</si>
  <si>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</si>
  <si>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</si>
  <si>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</si>
  <si>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</si>
  <si>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</si>
  <si>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</si>
  <si>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</si>
  <si>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</si>
  <si>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</si>
  <si>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</si>
  <si>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</si>
  <si>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</si>
  <si>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</si>
  <si>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</si>
  <si>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</si>
  <si>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</si>
  <si>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</si>
  <si>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</si>
  <si>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</si>
  <si>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</si>
  <si>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</si>
  <si>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</si>
  <si>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</si>
  <si>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</si>
  <si>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</si>
  <si>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</si>
  <si>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</si>
  <si>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</si>
  <si>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</si>
  <si>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</si>
  <si>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</si>
  <si>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</si>
  <si>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</si>
  <si>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</si>
  <si>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</si>
  <si>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</si>
  <si>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</si>
  <si>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</si>
  <si>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</si>
  <si>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</si>
  <si>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</si>
  <si>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</si>
  <si>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</si>
  <si>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</si>
  <si>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</si>
  <si>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</si>
  <si>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</si>
  <si>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</si>
  <si>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</si>
  <si>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</si>
  <si>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</si>
  <si>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</si>
  <si>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</si>
  <si>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</si>
  <si>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</si>
  <si>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</si>
  <si>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</si>
  <si>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</si>
  <si>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</si>
  <si>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</si>
  <si>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</si>
  <si>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</si>
  <si>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</si>
  <si>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</si>
  <si>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</si>
  <si>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</si>
  <si>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</si>
  <si>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</si>
  <si>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</si>
  <si>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 xml:space="preserve">nota: Bélgica (&lt; 25 anos), Estónia, Croácia (&lt; 25 anos), Chipre (&lt; 25 anos), Hungria e  Eslovénia (&lt; 25 anos) - Março de 2017;  Grécia e Reino Unido - Fevereiro de 2017.             : valor não disponível.       
</t>
  </si>
  <si>
    <t>outubro
2016</t>
  </si>
  <si>
    <t xml:space="preserve">          Formação profissional  </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</si>
  <si>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</si>
  <si>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</si>
  <si>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</si>
  <si>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</si>
  <si>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</si>
  <si>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</si>
  <si>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acidentes de trabalho  - indicadores globais</t>
  </si>
  <si>
    <t xml:space="preserve"> acidentes de trabalho</t>
  </si>
  <si>
    <t>não mortais</t>
  </si>
  <si>
    <t>mortais</t>
  </si>
  <si>
    <t>acidentes de trabalho não mortais com ausências</t>
  </si>
  <si>
    <t>dias de trabalho perdidos</t>
  </si>
  <si>
    <t>dias de trabalho perdidos - grupo etário</t>
  </si>
  <si>
    <t>25 a 34 anos</t>
  </si>
  <si>
    <t>35 a 44 anos</t>
  </si>
  <si>
    <t>45 a 54 anos</t>
  </si>
  <si>
    <t>55 a 64 anos</t>
  </si>
  <si>
    <t>65 e mais anos</t>
  </si>
  <si>
    <t>Ignorado</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</si>
  <si>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</si>
  <si>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</si>
  <si>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</si>
  <si>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</si>
  <si>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</si>
  <si>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</si>
  <si>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</si>
  <si>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</si>
  <si>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</si>
  <si>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</si>
  <si>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</si>
  <si>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</si>
  <si>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</si>
  <si>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</si>
  <si>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</si>
  <si>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</si>
  <si>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</si>
  <si>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</si>
  <si>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</si>
  <si>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</si>
  <si>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</si>
  <si>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</si>
  <si>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</si>
  <si>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</si>
  <si>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</si>
  <si>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</si>
  <si>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</si>
  <si>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</si>
  <si>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</si>
  <si>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</si>
  <si>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</si>
  <si>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</si>
  <si>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</si>
  <si>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</si>
  <si>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</si>
  <si>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</si>
  <si>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</si>
  <si>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</si>
  <si>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</si>
  <si>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</si>
  <si>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t>Ignorada</t>
  </si>
  <si>
    <r>
      <rPr>
        <b/>
        <sz val="7"/>
        <color indexed="63"/>
        <rFont val="Arial"/>
        <family val="2"/>
      </rPr>
      <t xml:space="preserve">nota: </t>
    </r>
    <r>
      <rPr>
        <sz val="7"/>
        <color indexed="63"/>
        <rFont val="Arial"/>
        <family val="2"/>
      </rPr>
      <t>Os dados apresentados não incluem acidentes de trajeto.</t>
    </r>
  </si>
  <si>
    <t>fonte: GEP/MTSSS, Acidentes de Trabalho.</t>
  </si>
  <si>
    <t xml:space="preserve">Mais informação em:  </t>
  </si>
  <si>
    <t>Em junho de 2017, a taxa de desemprego na Zona Euro diminuiu para 9,1 % (era 9,2 %  em maio de 2017 e 10,1 % em junho de 2016.)</t>
  </si>
  <si>
    <t>Em Portugal a taxa de desemprego (9,1 %) registou uma variação de -2,0 p.p. relativamente ao mês homólogo</t>
  </si>
  <si>
    <t xml:space="preserve">República Checa (2,9 %), Alemanha (3,7 %) e Malta (4,0 %) apresentam as taxas de desemprego mais baixas; a Grécia (21,3 %) e a Espanha (17,0 %) são os estados membros com valores  mais elevados. </t>
  </si>
  <si>
    <t>A taxa de desemprego para o grupo etário &lt;25 anos apresenta o valor mais baixo na Alemanha (6,6 %), registando o valor mais elevado na Grécia (43,0 %). Em Portugal,   regista-se   o  valor  de 23,8 %.</t>
  </si>
  <si>
    <t>Fazendo uma análise por sexo, na Zona Euro,  verifica-se que Eslovénia e a Grécia  são os países com a maior diferença, entre a taxa de desemprego das mulheres e dos homens.</t>
  </si>
  <si>
    <t>(1) com excepção da página 21</t>
  </si>
  <si>
    <t xml:space="preserve">  Estrutura empresarial</t>
  </si>
  <si>
    <t>estrutura empresarial - indicadores globais</t>
  </si>
  <si>
    <r>
      <t xml:space="preserve">pessoas ao serviço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</si>
  <si>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</si>
  <si>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</si>
  <si>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</si>
  <si>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</si>
  <si>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</si>
  <si>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</si>
  <si>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</si>
  <si>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 xml:space="preserve">TCO </t>
    </r>
    <r>
      <rPr>
        <b/>
        <vertAlign val="superscript"/>
        <sz val="10"/>
        <rFont val="Arial"/>
        <family val="2"/>
      </rPr>
      <t>(1)</t>
    </r>
    <r>
      <rPr>
        <b/>
        <sz val="10"/>
        <rFont val="Arial"/>
        <family val="2"/>
      </rPr>
      <t xml:space="preserve"> por distrito, regime de duração do trabalho e dimensão do estabelecimento</t>
    </r>
  </si>
  <si>
    <t>(outubro)</t>
  </si>
  <si>
    <r>
      <t>total</t>
    </r>
    <r>
      <rPr>
        <vertAlign val="superscript"/>
        <sz val="8"/>
        <color indexed="63"/>
        <rFont val="Arial"/>
        <family val="2"/>
      </rPr>
      <t xml:space="preserve"> </t>
    </r>
  </si>
  <si>
    <t>1 a 9 pessoas</t>
  </si>
  <si>
    <t>10 a 49 pessoas</t>
  </si>
  <si>
    <t>50 a 249 pessoas</t>
  </si>
  <si>
    <t>250 e + pessoas</t>
  </si>
  <si>
    <t>Santarem</t>
  </si>
  <si>
    <t>(1) nos estabelecimentos            (2) dos trabalhadores por conta de outrem a tempo completo, que auferiram remuneração completa no período de referência.</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</si>
  <si>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</si>
  <si>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</si>
  <si>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 xml:space="preserve">fonte:  GEP/MTSSS, Quadros de Pessoal.               </t>
    </r>
    <r>
      <rPr>
        <b/>
        <sz val="7"/>
        <color theme="7"/>
        <rFont val="Arial"/>
        <family val="2"/>
      </rPr>
      <t xml:space="preserve"> </t>
    </r>
    <r>
      <rPr>
        <b/>
        <sz val="8"/>
        <color theme="7"/>
        <rFont val="Arial"/>
        <family val="2"/>
      </rPr>
      <t>Mais informação em:  http://www.gep.mtsss.gov.pt</t>
    </r>
  </si>
  <si>
    <r>
      <t>trab. conta de outrem</t>
    </r>
    <r>
      <rPr>
        <sz val="7"/>
        <color theme="3"/>
        <rFont val="Arial"/>
        <family val="2"/>
      </rPr>
      <t xml:space="preserve"> (TCO)</t>
    </r>
    <r>
      <rPr>
        <vertAlign val="superscript"/>
        <sz val="7"/>
        <color theme="3"/>
        <rFont val="Arial"/>
        <family val="2"/>
      </rPr>
      <t>(1)</t>
    </r>
  </si>
  <si>
    <r>
      <t xml:space="preserve">fonte: GEP/MTSSS, Inquérito aos Ganhos e Duração de Trabalho.                   </t>
    </r>
    <r>
      <rPr>
        <sz val="7"/>
        <color indexed="63"/>
        <rFont val="Arial"/>
        <family val="2"/>
      </rPr>
      <t xml:space="preserve"> </t>
    </r>
    <r>
      <rPr>
        <sz val="8"/>
        <color rgb="FF008080"/>
        <rFont val="Arial"/>
        <family val="2"/>
      </rPr>
      <t>Mais informação em:  http://www.gep.mtsss.gov.pt/</t>
    </r>
  </si>
  <si>
    <t>Mais informação em:  http://www.gep.mtsss.gov.pt/</t>
  </si>
  <si>
    <t>http://www.gep.mtsss.gov.pt/</t>
  </si>
  <si>
    <t>2016</t>
  </si>
  <si>
    <t>2017</t>
  </si>
  <si>
    <t>94-Assist. preparação de refeições</t>
  </si>
  <si>
    <t>81-Operad. instalações fixas e máquinas</t>
  </si>
  <si>
    <t xml:space="preserve">  Transportes aéreos de passageiros  </t>
  </si>
  <si>
    <t xml:space="preserve">  Férias organizadas  </t>
  </si>
  <si>
    <t xml:space="preserve">  Óleos e gorduras  </t>
  </si>
  <si>
    <t xml:space="preserve">  Seguros relacionados com os transportes   </t>
  </si>
  <si>
    <t xml:space="preserve">  Equipamento telefónico e de telecópia</t>
  </si>
  <si>
    <t xml:space="preserve">  Serviços de alojamento   </t>
  </si>
  <si>
    <t xml:space="preserve">  Serviços culturais  </t>
  </si>
  <si>
    <t xml:space="preserve">  Produtos hortícolas</t>
  </si>
  <si>
    <t xml:space="preserve">  Água mineral, refrigerantes e sumos de frutas e de produtos hortícolas  </t>
  </si>
  <si>
    <t xml:space="preserve">  Cerveja  </t>
  </si>
  <si>
    <t xml:space="preserve">         … em junho </t>
  </si>
  <si>
    <t>notas: dados sujeitos a atualizações; situação da base de dados a 31/agosto/2017</t>
  </si>
  <si>
    <t>notas: dados sujeitos a atualizações; situação da base de dados 1/setembro/2017.</t>
  </si>
  <si>
    <t>notas: dados sujeitos a atualizações;   a partir de 2005 apenas são contabilizados beneficiários com lançamento cujo o motivo tenha sido "concessão normal".;  (a) DLD - Desempregados de Longa Duração".</t>
  </si>
  <si>
    <t>notas: dados sujeitos a atualizações; .</t>
  </si>
  <si>
    <t>junho de 2017</t>
  </si>
  <si>
    <t>fonte:  Eurostat, dados extraídos em 31/10/2017.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</si>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</sst>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
    <numFmt numFmtId="180" formatCode="0.000"/>
  </numFmts>
  <fonts count="14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7"/>
      <color theme="7"/>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b/>
      <sz val="10"/>
      <color theme="7"/>
      <name val="Arial"/>
      <family val="2"/>
    </font>
    <font>
      <sz val="6"/>
      <color indexed="63"/>
      <name val="Small Fonts"/>
      <family val="2"/>
    </font>
    <font>
      <b/>
      <sz val="8"/>
      <color theme="7"/>
      <name val="Arial"/>
      <family val="2"/>
    </font>
    <font>
      <b/>
      <vertAlign val="superscript"/>
      <sz val="9"/>
      <color indexed="63"/>
      <name val="Arial"/>
      <family val="2"/>
    </font>
    <font>
      <sz val="8"/>
      <color rgb="FF008080"/>
      <name val="Arial"/>
      <family val="2"/>
    </font>
    <font>
      <u/>
      <sz val="10"/>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indexed="9"/>
      </patternFill>
    </fill>
    <fill>
      <patternFill patternType="gray125">
        <fgColor indexed="9"/>
        <bgColor theme="0"/>
      </patternFill>
    </fill>
  </fills>
  <borders count="8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s>
  <cellStyleXfs count="315">
    <xf numFmtId="0" fontId="0" fillId="0" borderId="0" applyProtection="0"/>
    <xf numFmtId="0" fontId="3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44" fontId="6" fillId="0" borderId="0" applyFont="0" applyFill="0" applyBorder="0" applyAlignment="0" applyProtection="0"/>
    <xf numFmtId="0" fontId="6" fillId="3" borderId="0" applyNumberFormat="0" applyBorder="0" applyAlignment="0" applyProtection="0"/>
    <xf numFmtId="0" fontId="6" fillId="21" borderId="0" applyNumberFormat="0" applyBorder="0" applyAlignment="0" applyProtection="0"/>
    <xf numFmtId="0" fontId="40" fillId="0" borderId="0"/>
    <xf numFmtId="0" fontId="30" fillId="0" borderId="0"/>
    <xf numFmtId="0" fontId="30" fillId="0" borderId="0" applyProtection="0"/>
    <xf numFmtId="0" fontId="6" fillId="0" borderId="0"/>
    <xf numFmtId="0" fontId="6" fillId="22" borderId="6" applyNumberFormat="0" applyFont="0" applyAlignment="0" applyProtection="0"/>
    <xf numFmtId="0" fontId="6" fillId="16" borderId="7" applyNumberFormat="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43" fontId="30" fillId="0" borderId="0" applyFont="0" applyFill="0" applyBorder="0" applyAlignment="0" applyProtection="0"/>
    <xf numFmtId="0" fontId="41"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43" fillId="0" borderId="0" applyFont="0" applyFill="0" applyBorder="0" applyAlignment="0" applyProtection="0"/>
    <xf numFmtId="0" fontId="6" fillId="0" borderId="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applyProtection="0"/>
    <xf numFmtId="0" fontId="6" fillId="0" borderId="0"/>
    <xf numFmtId="0" fontId="6" fillId="0" borderId="0"/>
    <xf numFmtId="0" fontId="6" fillId="0" borderId="0"/>
    <xf numFmtId="0" fontId="6" fillId="0" borderId="0"/>
    <xf numFmtId="0" fontId="73" fillId="0" borderId="0"/>
    <xf numFmtId="0" fontId="97" fillId="0" borderId="0" applyNumberFormat="0" applyFill="0" applyBorder="0" applyAlignment="0" applyProtection="0">
      <alignment vertical="top"/>
      <protection locked="0"/>
    </xf>
    <xf numFmtId="0" fontId="5" fillId="0" borderId="0"/>
    <xf numFmtId="0" fontId="6" fillId="0" borderId="0" applyProtection="0"/>
    <xf numFmtId="0" fontId="6" fillId="0" borderId="0"/>
    <xf numFmtId="0" fontId="6" fillId="0" borderId="0"/>
    <xf numFmtId="0" fontId="104" fillId="0" borderId="55" applyNumberFormat="0" applyBorder="0" applyProtection="0">
      <alignment horizontal="center"/>
    </xf>
    <xf numFmtId="0" fontId="105" fillId="0" borderId="0" applyFill="0" applyBorder="0" applyProtection="0"/>
    <xf numFmtId="0" fontId="104" fillId="41"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0" fontId="6" fillId="3" borderId="0" applyNumberFormat="0" applyBorder="0" applyAlignment="0" applyProtection="0"/>
    <xf numFmtId="0" fontId="6" fillId="21" borderId="0" applyNumberFormat="0" applyBorder="0" applyAlignment="0" applyProtection="0"/>
    <xf numFmtId="0" fontId="6" fillId="22" borderId="6" applyNumberFormat="0" applyFont="0" applyAlignment="0" applyProtection="0"/>
    <xf numFmtId="0" fontId="6" fillId="16" borderId="7"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176" fontId="4" fillId="0" borderId="0" applyFont="0" applyFill="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79">
    <xf numFmtId="0" fontId="0" fillId="0" borderId="0" xfId="0"/>
    <xf numFmtId="0" fontId="0" fillId="0" borderId="0" xfId="0" applyBorder="1"/>
    <xf numFmtId="0" fontId="0" fillId="25" borderId="0" xfId="0" applyFill="1"/>
    <xf numFmtId="0" fontId="9" fillId="25" borderId="0" xfId="0" applyFont="1" applyFill="1" applyBorder="1"/>
    <xf numFmtId="0" fontId="0" fillId="25" borderId="0" xfId="0" applyFill="1" applyBorder="1"/>
    <xf numFmtId="0" fontId="11" fillId="25" borderId="0" xfId="0" applyFont="1" applyFill="1" applyBorder="1"/>
    <xf numFmtId="0" fontId="0" fillId="25" borderId="0" xfId="0" applyFill="1" applyAlignment="1">
      <alignment vertical="center"/>
    </xf>
    <xf numFmtId="0" fontId="0" fillId="0" borderId="0" xfId="0" applyAlignment="1">
      <alignment vertical="center"/>
    </xf>
    <xf numFmtId="0" fontId="14" fillId="25" borderId="0" xfId="0" applyFont="1" applyFill="1" applyBorder="1"/>
    <xf numFmtId="0" fontId="15" fillId="25" borderId="0" xfId="0" applyFont="1" applyFill="1" applyBorder="1"/>
    <xf numFmtId="0" fontId="15" fillId="25" borderId="0" xfId="0" applyFont="1" applyFill="1" applyBorder="1" applyAlignment="1">
      <alignment horizontal="center"/>
    </xf>
    <xf numFmtId="164" fontId="16" fillId="24" borderId="0" xfId="40" applyNumberFormat="1" applyFont="1" applyFill="1" applyBorder="1" applyAlignment="1">
      <alignment horizontal="center" wrapText="1"/>
    </xf>
    <xf numFmtId="0" fontId="15" fillId="24" borderId="0" xfId="40" applyFont="1" applyFill="1" applyBorder="1"/>
    <xf numFmtId="0" fontId="16" fillId="25" borderId="0" xfId="0" applyFont="1" applyFill="1" applyBorder="1"/>
    <xf numFmtId="0" fontId="0" fillId="25" borderId="0" xfId="0" applyFill="1" applyBorder="1" applyAlignment="1">
      <alignment vertical="center"/>
    </xf>
    <xf numFmtId="0" fontId="17" fillId="25" borderId="0" xfId="0" applyFont="1" applyFill="1" applyBorder="1"/>
    <xf numFmtId="0" fontId="13" fillId="25" borderId="0" xfId="0" applyFont="1" applyFill="1" applyBorder="1" applyAlignment="1">
      <alignment horizontal="left"/>
    </xf>
    <xf numFmtId="0" fontId="20" fillId="25" borderId="0" xfId="0" applyFont="1" applyFill="1" applyBorder="1" applyAlignment="1">
      <alignment horizontal="right"/>
    </xf>
    <xf numFmtId="164" fontId="22" fillId="25" borderId="0" xfId="0" applyNumberFormat="1" applyFont="1" applyFill="1" applyBorder="1" applyAlignment="1">
      <alignment horizontal="center"/>
    </xf>
    <xf numFmtId="164" fontId="16" fillId="25" borderId="0" xfId="40" applyNumberFormat="1" applyFont="1" applyFill="1" applyBorder="1" applyAlignment="1">
      <alignment horizontal="center" wrapText="1"/>
    </xf>
    <xf numFmtId="0" fontId="26" fillId="25" borderId="0" xfId="0" applyFont="1" applyFill="1" applyBorder="1" applyAlignment="1">
      <alignment horizontal="left"/>
    </xf>
    <xf numFmtId="0" fontId="20" fillId="25" borderId="0" xfId="0" applyFont="1" applyFill="1" applyBorder="1"/>
    <xf numFmtId="0" fontId="7" fillId="25" borderId="0" xfId="0" applyFont="1" applyFill="1" applyBorder="1"/>
    <xf numFmtId="0" fontId="23"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7" fillId="25" borderId="0" xfId="0" applyFont="1" applyFill="1" applyAlignment="1">
      <alignment readingOrder="1"/>
    </xf>
    <xf numFmtId="0" fontId="7" fillId="25" borderId="0" xfId="0" applyFont="1" applyFill="1" applyBorder="1" applyAlignment="1">
      <alignment readingOrder="1"/>
    </xf>
    <xf numFmtId="0" fontId="7" fillId="25" borderId="0" xfId="0" applyFont="1" applyFill="1" applyAlignment="1">
      <alignment readingOrder="2"/>
    </xf>
    <xf numFmtId="0" fontId="7" fillId="0" borderId="0" xfId="0" applyFont="1" applyAlignment="1">
      <alignment readingOrder="2"/>
    </xf>
    <xf numFmtId="0" fontId="16" fillId="25" borderId="0" xfId="0" applyFont="1" applyFill="1" applyBorder="1" applyAlignment="1">
      <alignment horizontal="center" vertical="top" readingOrder="1"/>
    </xf>
    <xf numFmtId="0" fontId="16" fillId="25" borderId="0" xfId="0" applyFont="1" applyFill="1" applyBorder="1" applyAlignment="1">
      <alignment horizontal="right" readingOrder="1"/>
    </xf>
    <xf numFmtId="0" fontId="16" fillId="25" borderId="0" xfId="0" applyFont="1" applyFill="1" applyBorder="1" applyAlignment="1">
      <alignment horizontal="justify" vertical="top" readingOrder="1"/>
    </xf>
    <xf numFmtId="0" fontId="15" fillId="25" borderId="0" xfId="0" applyFont="1" applyFill="1" applyBorder="1" applyAlignment="1">
      <alignment readingOrder="1"/>
    </xf>
    <xf numFmtId="0" fontId="15" fillId="24" borderId="0" xfId="40" applyFont="1" applyFill="1" applyBorder="1" applyAlignment="1">
      <alignment readingOrder="1"/>
    </xf>
    <xf numFmtId="0" fontId="16" fillId="25" borderId="0" xfId="0" applyFont="1" applyFill="1" applyBorder="1" applyAlignment="1">
      <alignment readingOrder="1"/>
    </xf>
    <xf numFmtId="0" fontId="15" fillId="25" borderId="0" xfId="0" applyFont="1" applyFill="1" applyBorder="1" applyAlignment="1">
      <alignment horizontal="center" readingOrder="1"/>
    </xf>
    <xf numFmtId="164" fontId="16" fillId="24" borderId="0" xfId="40" applyNumberFormat="1" applyFont="1" applyFill="1" applyBorder="1" applyAlignment="1">
      <alignment horizontal="center" readingOrder="1"/>
    </xf>
    <xf numFmtId="0" fontId="7" fillId="0" borderId="0" xfId="0" applyFont="1" applyAlignment="1">
      <alignment horizontal="right" readingOrder="2"/>
    </xf>
    <xf numFmtId="0" fontId="33" fillId="25" borderId="0" xfId="0" applyFont="1" applyFill="1" applyBorder="1"/>
    <xf numFmtId="0" fontId="15" fillId="24" borderId="0" xfId="40" applyFont="1" applyFill="1" applyBorder="1" applyAlignment="1">
      <alignment horizontal="left" indent="1"/>
    </xf>
    <xf numFmtId="0" fontId="16" fillId="25" borderId="0" xfId="0" applyFont="1" applyFill="1" applyBorder="1" applyAlignment="1">
      <alignment horizontal="center" vertical="center" readingOrder="1"/>
    </xf>
    <xf numFmtId="0" fontId="16" fillId="25" borderId="0" xfId="0" applyFont="1" applyFill="1" applyBorder="1" applyAlignment="1">
      <alignment vertical="center" readingOrder="1"/>
    </xf>
    <xf numFmtId="0" fontId="16" fillId="25" borderId="0" xfId="0" applyFont="1" applyFill="1" applyBorder="1" applyAlignment="1">
      <alignment horizontal="right" vertical="center" readingOrder="1"/>
    </xf>
    <xf numFmtId="0" fontId="34" fillId="25" borderId="0" xfId="0" applyFont="1" applyFill="1"/>
    <xf numFmtId="0" fontId="34" fillId="25" borderId="0" xfId="0" applyFont="1" applyFill="1" applyBorder="1"/>
    <xf numFmtId="0" fontId="35" fillId="25" borderId="0" xfId="0" applyFont="1" applyFill="1" applyBorder="1" applyAlignment="1">
      <alignment horizontal="left"/>
    </xf>
    <xf numFmtId="0" fontId="34" fillId="0" borderId="0" xfId="0" applyFont="1"/>
    <xf numFmtId="3" fontId="37" fillId="25" borderId="0" xfId="0" applyNumberFormat="1" applyFont="1" applyFill="1" applyBorder="1" applyAlignment="1">
      <alignment horizontal="center"/>
    </xf>
    <xf numFmtId="0" fontId="29" fillId="24" borderId="0" xfId="40" applyFont="1" applyFill="1" applyBorder="1"/>
    <xf numFmtId="0" fontId="0" fillId="0" borderId="0" xfId="0" applyFill="1"/>
    <xf numFmtId="164" fontId="0" fillId="25" borderId="0" xfId="0" applyNumberFormat="1" applyFill="1" applyBorder="1"/>
    <xf numFmtId="0" fontId="37" fillId="25" borderId="0" xfId="0" applyFont="1" applyFill="1" applyBorder="1" applyAlignment="1">
      <alignment horizontal="left"/>
    </xf>
    <xf numFmtId="3" fontId="39" fillId="25" borderId="0" xfId="0" applyNumberFormat="1" applyFont="1" applyFill="1" applyBorder="1" applyAlignment="1">
      <alignment horizontal="center"/>
    </xf>
    <xf numFmtId="3" fontId="37" fillId="25" borderId="0" xfId="0" applyNumberFormat="1" applyFont="1" applyFill="1" applyBorder="1" applyAlignment="1">
      <alignment horizontal="right"/>
    </xf>
    <xf numFmtId="0" fontId="34" fillId="25" borderId="0" xfId="0" applyFont="1" applyFill="1" applyAlignment="1">
      <alignment vertical="center"/>
    </xf>
    <xf numFmtId="0" fontId="37" fillId="25" borderId="0" xfId="0" applyFont="1" applyFill="1" applyBorder="1" applyAlignment="1">
      <alignment horizontal="left" vertical="center"/>
    </xf>
    <xf numFmtId="0" fontId="35" fillId="25" borderId="0" xfId="0" applyFont="1" applyFill="1" applyBorder="1" applyAlignment="1">
      <alignment horizontal="left" vertical="center"/>
    </xf>
    <xf numFmtId="3" fontId="37" fillId="25" borderId="0" xfId="0" applyNumberFormat="1" applyFont="1" applyFill="1" applyBorder="1" applyAlignment="1">
      <alignment horizontal="right" vertical="center"/>
    </xf>
    <xf numFmtId="0" fontId="34" fillId="0" borderId="0" xfId="0" applyFont="1" applyAlignment="1">
      <alignment vertical="center"/>
    </xf>
    <xf numFmtId="3" fontId="16" fillId="25" borderId="0" xfId="0" applyNumberFormat="1" applyFont="1" applyFill="1" applyBorder="1" applyAlignment="1">
      <alignment horizontal="right"/>
    </xf>
    <xf numFmtId="0" fontId="36" fillId="25" borderId="0" xfId="0" applyFont="1" applyFill="1" applyBorder="1"/>
    <xf numFmtId="0" fontId="31" fillId="25" borderId="0" xfId="0" applyFont="1" applyFill="1"/>
    <xf numFmtId="0" fontId="31" fillId="25" borderId="0" xfId="0" applyFont="1" applyFill="1" applyBorder="1"/>
    <xf numFmtId="0" fontId="31" fillId="0" borderId="0" xfId="0" applyFont="1"/>
    <xf numFmtId="3" fontId="20" fillId="25" borderId="0" xfId="0" applyNumberFormat="1" applyFont="1" applyFill="1"/>
    <xf numFmtId="0" fontId="33" fillId="24" borderId="0" xfId="40" applyFont="1" applyFill="1" applyBorder="1" applyAlignment="1">
      <alignment horizontal="left" vertical="center" indent="1"/>
    </xf>
    <xf numFmtId="3" fontId="20" fillId="25" borderId="0" xfId="0" applyNumberFormat="1" applyFont="1" applyFill="1" applyBorder="1" applyAlignment="1">
      <alignment horizontal="right"/>
    </xf>
    <xf numFmtId="0" fontId="17" fillId="25" borderId="0" xfId="0" applyFont="1" applyFill="1" applyBorder="1" applyAlignment="1">
      <alignment vertical="center"/>
    </xf>
    <xf numFmtId="0" fontId="38" fillId="25" borderId="0" xfId="0" applyFont="1" applyFill="1" applyBorder="1" applyAlignment="1">
      <alignment horizontal="justify" vertical="center" readingOrder="1"/>
    </xf>
    <xf numFmtId="0" fontId="36" fillId="25" borderId="0" xfId="0" applyFont="1" applyFill="1" applyBorder="1" applyAlignment="1">
      <alignment vertical="center"/>
    </xf>
    <xf numFmtId="3" fontId="16" fillId="25" borderId="0" xfId="0" applyNumberFormat="1" applyFont="1" applyFill="1" applyBorder="1"/>
    <xf numFmtId="3" fontId="20" fillId="25" borderId="0" xfId="0" applyNumberFormat="1" applyFont="1" applyFill="1" applyBorder="1"/>
    <xf numFmtId="3" fontId="7" fillId="25" borderId="0" xfId="0" applyNumberFormat="1" applyFont="1" applyFill="1" applyBorder="1"/>
    <xf numFmtId="0" fontId="19" fillId="25" borderId="0" xfId="0" applyFont="1" applyFill="1" applyBorder="1" applyAlignment="1">
      <alignment vertical="center"/>
    </xf>
    <xf numFmtId="0" fontId="8" fillId="25" borderId="0" xfId="0" applyFont="1" applyFill="1" applyBorder="1" applyAlignment="1">
      <alignment vertical="center"/>
    </xf>
    <xf numFmtId="0" fontId="34" fillId="25" borderId="0" xfId="0" applyFont="1" applyFill="1" applyBorder="1" applyAlignment="1">
      <alignment vertical="center"/>
    </xf>
    <xf numFmtId="164" fontId="16" fillId="26" borderId="0" xfId="40" applyNumberFormat="1" applyFont="1" applyFill="1" applyBorder="1" applyAlignment="1">
      <alignment horizontal="center" wrapText="1"/>
    </xf>
    <xf numFmtId="1" fontId="15" fillId="24" borderId="0" xfId="40" applyNumberFormat="1" applyFont="1" applyFill="1" applyBorder="1" applyAlignment="1">
      <alignment horizontal="center" wrapText="1"/>
    </xf>
    <xf numFmtId="1" fontId="15" fillId="24" borderId="12" xfId="40" applyNumberFormat="1" applyFont="1" applyFill="1" applyBorder="1" applyAlignment="1">
      <alignment horizontal="center" wrapText="1"/>
    </xf>
    <xf numFmtId="0" fontId="33" fillId="24" borderId="0" xfId="40" applyFont="1" applyFill="1" applyBorder="1"/>
    <xf numFmtId="167" fontId="16" fillId="24" borderId="0" xfId="40" applyNumberFormat="1" applyFont="1" applyFill="1" applyBorder="1" applyAlignment="1">
      <alignment horizontal="center" wrapText="1"/>
    </xf>
    <xf numFmtId="164" fontId="20" fillId="27" borderId="0" xfId="40" applyNumberFormat="1" applyFont="1" applyFill="1" applyBorder="1" applyAlignment="1">
      <alignment horizontal="center" wrapText="1"/>
    </xf>
    <xf numFmtId="3" fontId="16" fillId="27" borderId="0" xfId="40" applyNumberFormat="1" applyFont="1" applyFill="1" applyBorder="1" applyAlignment="1">
      <alignment horizontal="right" wrapText="1"/>
    </xf>
    <xf numFmtId="3" fontId="15" fillId="24" borderId="0" xfId="40" applyNumberFormat="1" applyFont="1" applyFill="1" applyBorder="1" applyAlignment="1">
      <alignment horizontal="right" wrapText="1"/>
    </xf>
    <xf numFmtId="0" fontId="33" fillId="24" borderId="0" xfId="40" applyFont="1" applyFill="1" applyBorder="1" applyAlignment="1">
      <alignment wrapText="1"/>
    </xf>
    <xf numFmtId="0" fontId="20" fillId="24" borderId="0" xfId="40" applyFont="1" applyFill="1" applyBorder="1"/>
    <xf numFmtId="0" fontId="46" fillId="24" borderId="0" xfId="40" applyFont="1" applyFill="1" applyBorder="1" applyAlignment="1">
      <alignment wrapText="1"/>
    </xf>
    <xf numFmtId="0" fontId="60" fillId="25" borderId="0" xfId="0" applyFont="1" applyFill="1"/>
    <xf numFmtId="0" fontId="0" fillId="0" borderId="0" xfId="0"/>
    <xf numFmtId="0" fontId="16" fillId="24" borderId="0" xfId="40" applyFont="1" applyFill="1" applyBorder="1" applyAlignment="1">
      <alignment horizontal="left"/>
    </xf>
    <xf numFmtId="0" fontId="20" fillId="24" borderId="0" xfId="40" applyFont="1" applyFill="1" applyBorder="1" applyAlignment="1">
      <alignment horizontal="left" indent="1"/>
    </xf>
    <xf numFmtId="0" fontId="15"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4" fillId="25" borderId="0" xfId="51" applyFont="1" applyFill="1" applyBorder="1"/>
    <xf numFmtId="49" fontId="15" fillId="25" borderId="12" xfId="51" applyNumberFormat="1" applyFont="1" applyFill="1" applyBorder="1" applyAlignment="1">
      <alignment horizontal="center" vertical="center" wrapText="1"/>
    </xf>
    <xf numFmtId="49" fontId="0" fillId="25" borderId="0" xfId="51" applyNumberFormat="1" applyFont="1" applyFill="1"/>
    <xf numFmtId="0" fontId="15" fillId="24" borderId="0" xfId="61" applyFont="1" applyFill="1" applyBorder="1" applyAlignment="1">
      <alignment horizontal="left" indent="1"/>
    </xf>
    <xf numFmtId="0" fontId="17" fillId="26" borderId="0" xfId="51" applyFont="1" applyFill="1"/>
    <xf numFmtId="0" fontId="16" fillId="24" borderId="0" xfId="61" applyFont="1" applyFill="1" applyBorder="1" applyAlignment="1">
      <alignment horizontal="left" indent="1"/>
    </xf>
    <xf numFmtId="4" fontId="16" fillId="27" borderId="0" xfId="61" applyNumberFormat="1" applyFont="1" applyFill="1" applyBorder="1" applyAlignment="1">
      <alignment horizontal="right" wrapText="1" indent="4"/>
    </xf>
    <xf numFmtId="0" fontId="17" fillId="0" borderId="0" xfId="51" applyFont="1"/>
    <xf numFmtId="0" fontId="28" fillId="26" borderId="0" xfId="51" applyFont="1" applyFill="1"/>
    <xf numFmtId="0" fontId="28" fillId="0" borderId="0" xfId="51" applyFont="1"/>
    <xf numFmtId="0" fontId="47" fillId="26" borderId="0" xfId="51" applyFont="1" applyFill="1" applyAlignment="1">
      <alignment horizontal="center"/>
    </xf>
    <xf numFmtId="0" fontId="47" fillId="0" borderId="0" xfId="51" applyFont="1" applyAlignment="1">
      <alignment horizontal="center"/>
    </xf>
    <xf numFmtId="0" fontId="6" fillId="26" borderId="0" xfId="51" applyFont="1" applyFill="1"/>
    <xf numFmtId="0" fontId="6" fillId="0" borderId="0" xfId="51" applyFont="1"/>
    <xf numFmtId="0" fontId="45" fillId="26" borderId="0" xfId="51" applyFont="1" applyFill="1"/>
    <xf numFmtId="0" fontId="45" fillId="0" borderId="0" xfId="51" applyFont="1"/>
    <xf numFmtId="0" fontId="68" fillId="26" borderId="0" xfId="51" applyFont="1" applyFill="1"/>
    <xf numFmtId="0" fontId="68" fillId="0" borderId="0" xfId="51" applyFont="1"/>
    <xf numFmtId="0" fontId="60" fillId="26" borderId="0" xfId="51" applyFont="1" applyFill="1"/>
    <xf numFmtId="0" fontId="60" fillId="25" borderId="0" xfId="51" applyFont="1" applyFill="1"/>
    <xf numFmtId="0" fontId="60" fillId="0" borderId="0" xfId="51" applyFont="1"/>
    <xf numFmtId="0" fontId="6" fillId="24" borderId="0" xfId="61" applyFont="1" applyFill="1" applyBorder="1" applyAlignment="1">
      <alignment horizontal="left" indent="1"/>
    </xf>
    <xf numFmtId="0" fontId="20" fillId="24" borderId="0" xfId="61" applyFont="1" applyFill="1" applyBorder="1" applyAlignment="1">
      <alignment horizontal="left" indent="1"/>
    </xf>
    <xf numFmtId="1" fontId="20" fillId="24" borderId="0" xfId="61" applyNumberFormat="1" applyFont="1" applyFill="1" applyBorder="1" applyAlignment="1">
      <alignment horizontal="center" wrapText="1"/>
    </xf>
    <xf numFmtId="165" fontId="20" fillId="24" borderId="0" xfId="61" applyNumberFormat="1" applyFont="1" applyFill="1" applyBorder="1" applyAlignment="1">
      <alignment horizontal="center" wrapText="1"/>
    </xf>
    <xf numFmtId="0" fontId="13" fillId="25" borderId="0" xfId="51" applyFont="1" applyFill="1"/>
    <xf numFmtId="0" fontId="13" fillId="0" borderId="0" xfId="51" applyFont="1"/>
    <xf numFmtId="0" fontId="38" fillId="24" borderId="0" xfId="61" applyFont="1" applyFill="1" applyBorder="1"/>
    <xf numFmtId="0" fontId="15" fillId="24" borderId="0" xfId="61" applyFont="1" applyFill="1" applyBorder="1"/>
    <xf numFmtId="0" fontId="6" fillId="25" borderId="0" xfId="62" applyFill="1"/>
    <xf numFmtId="0" fontId="6" fillId="0" borderId="0" xfId="62"/>
    <xf numFmtId="0" fontId="6" fillId="25" borderId="0" xfId="62" applyFill="1" applyBorder="1"/>
    <xf numFmtId="0" fontId="17" fillId="25" borderId="0" xfId="62" applyFont="1" applyFill="1" applyBorder="1"/>
    <xf numFmtId="0" fontId="6" fillId="25" borderId="0" xfId="62" applyFill="1" applyAlignment="1">
      <alignment vertical="center"/>
    </xf>
    <xf numFmtId="0" fontId="6" fillId="25" borderId="0" xfId="62" applyFill="1" applyBorder="1" applyAlignment="1">
      <alignment vertical="center"/>
    </xf>
    <xf numFmtId="0" fontId="6" fillId="0" borderId="0" xfId="62" applyAlignment="1">
      <alignment vertical="center"/>
    </xf>
    <xf numFmtId="0" fontId="16" fillId="25" borderId="0" xfId="62" applyFont="1" applyFill="1" applyBorder="1" applyAlignment="1">
      <alignment vertical="center"/>
    </xf>
    <xf numFmtId="0" fontId="14" fillId="25" borderId="0" xfId="62" applyFont="1" applyFill="1" applyBorder="1"/>
    <xf numFmtId="0" fontId="9" fillId="25" borderId="0" xfId="62" applyFont="1" applyFill="1" applyBorder="1"/>
    <xf numFmtId="0" fontId="16" fillId="25" borderId="0" xfId="62" applyFont="1" applyFill="1" applyBorder="1"/>
    <xf numFmtId="0" fontId="17" fillId="25" borderId="0" xfId="62" applyFont="1" applyFill="1"/>
    <xf numFmtId="0" fontId="17" fillId="0" borderId="0" xfId="62" applyFont="1"/>
    <xf numFmtId="167" fontId="16" fillId="25" borderId="0" xfId="62" applyNumberFormat="1" applyFont="1" applyFill="1" applyBorder="1" applyAlignment="1">
      <alignment horizontal="center"/>
    </xf>
    <xf numFmtId="167" fontId="16" fillId="25" borderId="0" xfId="62" applyNumberFormat="1" applyFont="1" applyFill="1" applyBorder="1" applyAlignment="1">
      <alignment horizontal="right" indent="2"/>
    </xf>
    <xf numFmtId="0" fontId="44" fillId="25" borderId="0" xfId="62" applyFont="1" applyFill="1" applyBorder="1" applyAlignment="1">
      <alignment horizontal="left" vertical="center"/>
    </xf>
    <xf numFmtId="0" fontId="7" fillId="25" borderId="0" xfId="62" applyFont="1" applyFill="1" applyBorder="1"/>
    <xf numFmtId="164" fontId="20" fillId="25" borderId="0" xfId="40" applyNumberFormat="1" applyFont="1" applyFill="1" applyBorder="1" applyAlignment="1">
      <alignment horizontal="right" wrapText="1"/>
    </xf>
    <xf numFmtId="3" fontId="20" fillId="25" borderId="0" xfId="40" applyNumberFormat="1" applyFont="1" applyFill="1" applyBorder="1" applyAlignment="1">
      <alignment horizontal="right" wrapText="1"/>
    </xf>
    <xf numFmtId="167" fontId="56" fillId="24" borderId="0" xfId="40" applyNumberFormat="1" applyFont="1" applyFill="1" applyBorder="1" applyAlignment="1">
      <alignment horizontal="center" wrapText="1"/>
    </xf>
    <xf numFmtId="164" fontId="15" fillId="24" borderId="0" xfId="40" applyNumberFormat="1" applyFont="1" applyFill="1" applyBorder="1" applyAlignment="1">
      <alignment horizontal="right" wrapText="1" indent="2"/>
    </xf>
    <xf numFmtId="0" fontId="20" fillId="24" borderId="0" xfId="40" applyFont="1" applyFill="1" applyBorder="1" applyAlignment="1">
      <alignment vertical="top" wrapText="1"/>
    </xf>
    <xf numFmtId="0" fontId="20" fillId="0" borderId="0" xfId="40" applyFont="1" applyFill="1" applyBorder="1" applyAlignment="1">
      <alignment vertical="top" wrapText="1"/>
    </xf>
    <xf numFmtId="0" fontId="49" fillId="25" borderId="0" xfId="62" applyFont="1" applyFill="1"/>
    <xf numFmtId="0" fontId="49" fillId="25" borderId="0" xfId="62" applyFont="1" applyFill="1" applyBorder="1"/>
    <xf numFmtId="0" fontId="49" fillId="0" borderId="0" xfId="62" applyFont="1"/>
    <xf numFmtId="0" fontId="6" fillId="25" borderId="0" xfId="62" applyFill="1" applyBorder="1" applyAlignment="1"/>
    <xf numFmtId="164" fontId="20" fillId="26" borderId="0" xfId="40" applyNumberFormat="1" applyFont="1" applyFill="1" applyBorder="1" applyAlignment="1">
      <alignment horizontal="right" wrapText="1"/>
    </xf>
    <xf numFmtId="0" fontId="60" fillId="25" borderId="0" xfId="62" applyFont="1" applyFill="1"/>
    <xf numFmtId="0" fontId="60" fillId="25" borderId="0" xfId="62" applyFont="1" applyFill="1" applyBorder="1" applyAlignment="1">
      <alignment vertical="center"/>
    </xf>
    <xf numFmtId="3" fontId="15" fillId="25" borderId="0" xfId="62" applyNumberFormat="1" applyFont="1" applyFill="1" applyBorder="1" applyAlignment="1">
      <alignment horizontal="right" indent="2"/>
    </xf>
    <xf numFmtId="3" fontId="16" fillId="25" borderId="0" xfId="62" applyNumberFormat="1" applyFont="1" applyFill="1" applyBorder="1" applyAlignment="1">
      <alignment horizontal="right" indent="2"/>
    </xf>
    <xf numFmtId="0" fontId="60" fillId="0" borderId="0" xfId="62" applyFont="1" applyAlignment="1"/>
    <xf numFmtId="0" fontId="60" fillId="25" borderId="0" xfId="62" applyFont="1" applyFill="1" applyAlignment="1"/>
    <xf numFmtId="0" fontId="60" fillId="25" borderId="0" xfId="62" applyFont="1" applyFill="1" applyBorder="1" applyAlignment="1"/>
    <xf numFmtId="3" fontId="22" fillId="25" borderId="0" xfId="62" applyNumberFormat="1" applyFont="1" applyFill="1" applyBorder="1" applyAlignment="1">
      <alignment horizontal="right"/>
    </xf>
    <xf numFmtId="0" fontId="60" fillId="0" borderId="0" xfId="62" applyFont="1"/>
    <xf numFmtId="0" fontId="60" fillId="25" borderId="0" xfId="62" applyFont="1" applyFill="1" applyBorder="1"/>
    <xf numFmtId="0" fontId="16" fillId="25" borderId="0" xfId="0" applyNumberFormat="1" applyFont="1" applyFill="1" applyBorder="1" applyAlignment="1"/>
    <xf numFmtId="0" fontId="16" fillId="25" borderId="0" xfId="62" applyFont="1" applyFill="1" applyBorder="1" applyAlignment="1">
      <alignment horizontal="right"/>
    </xf>
    <xf numFmtId="0" fontId="15" fillId="24" borderId="0" xfId="40" applyFont="1" applyFill="1" applyBorder="1"/>
    <xf numFmtId="3" fontId="20" fillId="26" borderId="0" xfId="40" applyNumberFormat="1" applyFont="1" applyFill="1" applyBorder="1" applyAlignment="1">
      <alignment horizontal="right" wrapText="1"/>
    </xf>
    <xf numFmtId="167" fontId="20" fillId="26" borderId="0" xfId="40" applyNumberFormat="1" applyFont="1" applyFill="1" applyBorder="1" applyAlignment="1">
      <alignment horizontal="right" wrapText="1"/>
    </xf>
    <xf numFmtId="0" fontId="16" fillId="25" borderId="0" xfId="0" applyFont="1" applyFill="1" applyBorder="1" applyAlignment="1"/>
    <xf numFmtId="0" fontId="13" fillId="25" borderId="0" xfId="62" applyFont="1" applyFill="1" applyBorder="1" applyAlignment="1">
      <alignment horizontal="right"/>
    </xf>
    <xf numFmtId="164" fontId="55" fillId="27" borderId="0" xfId="40" applyNumberFormat="1" applyFont="1" applyFill="1" applyBorder="1" applyAlignment="1">
      <alignment horizontal="center" wrapText="1"/>
    </xf>
    <xf numFmtId="165" fontId="50" fillId="26" borderId="0" xfId="40" applyNumberFormat="1" applyFont="1" applyFill="1" applyBorder="1" applyAlignment="1">
      <alignment horizontal="center" wrapText="1"/>
    </xf>
    <xf numFmtId="165" fontId="16" fillId="26" borderId="0" xfId="40" applyNumberFormat="1" applyFont="1" applyFill="1" applyBorder="1" applyAlignment="1">
      <alignment horizontal="center" wrapText="1"/>
    </xf>
    <xf numFmtId="165" fontId="16" fillId="27" borderId="0" xfId="40" applyNumberFormat="1" applyFont="1" applyFill="1" applyBorder="1" applyAlignment="1">
      <alignment horizontal="center" wrapText="1"/>
    </xf>
    <xf numFmtId="1" fontId="16" fillId="25" borderId="0" xfId="62" applyNumberFormat="1" applyFont="1" applyFill="1" applyBorder="1" applyAlignment="1">
      <alignment horizontal="center"/>
    </xf>
    <xf numFmtId="0" fontId="20" fillId="24" borderId="0" xfId="40" applyFont="1" applyFill="1" applyBorder="1" applyAlignment="1">
      <alignment vertical="center"/>
    </xf>
    <xf numFmtId="0" fontId="57" fillId="25" borderId="0" xfId="62" applyFont="1" applyFill="1" applyBorder="1"/>
    <xf numFmtId="0" fontId="15" fillId="24" borderId="0" xfId="40" applyFont="1" applyFill="1" applyBorder="1" applyAlignment="1"/>
    <xf numFmtId="3" fontId="56" fillId="25" borderId="0" xfId="62" applyNumberFormat="1" applyFont="1" applyFill="1" applyBorder="1" applyAlignment="1">
      <alignment horizontal="right"/>
    </xf>
    <xf numFmtId="0" fontId="53" fillId="25" borderId="0" xfId="62" applyFont="1" applyFill="1" applyBorder="1"/>
    <xf numFmtId="0" fontId="57" fillId="25" borderId="0" xfId="62" applyFont="1" applyFill="1" applyBorder="1" applyAlignment="1">
      <alignment vertical="center"/>
    </xf>
    <xf numFmtId="0" fontId="15" fillId="24" borderId="0" xfId="40" applyFont="1" applyFill="1" applyBorder="1" applyAlignment="1">
      <alignment horizontal="center" vertical="center"/>
    </xf>
    <xf numFmtId="2" fontId="16" fillId="24" borderId="0" xfId="40" applyNumberFormat="1" applyFont="1" applyFill="1" applyBorder="1" applyAlignment="1">
      <alignment horizontal="center" wrapText="1"/>
    </xf>
    <xf numFmtId="165" fontId="22" fillId="24" borderId="0" xfId="58" applyNumberFormat="1" applyFont="1" applyFill="1" applyBorder="1" applyAlignment="1">
      <alignment horizontal="center" wrapText="1"/>
    </xf>
    <xf numFmtId="49" fontId="20" fillId="24" borderId="0" xfId="40" applyNumberFormat="1" applyFont="1" applyFill="1" applyBorder="1" applyAlignment="1">
      <alignment horizontal="center" vertical="center" wrapText="1"/>
    </xf>
    <xf numFmtId="3" fontId="20" fillId="24" borderId="0" xfId="40" applyNumberFormat="1" applyFont="1" applyFill="1" applyBorder="1" applyAlignment="1">
      <alignment horizontal="center" wrapText="1"/>
    </xf>
    <xf numFmtId="49" fontId="6" fillId="25" borderId="0" xfId="62" applyNumberFormat="1" applyFill="1" applyBorder="1" applyAlignment="1">
      <alignment vertical="center"/>
    </xf>
    <xf numFmtId="49" fontId="16" fillId="25" borderId="0" xfId="62" applyNumberFormat="1" applyFont="1" applyFill="1" applyBorder="1" applyAlignment="1">
      <alignment vertical="center"/>
    </xf>
    <xf numFmtId="165" fontId="22" fillId="24" borderId="0" xfId="40" applyNumberFormat="1" applyFont="1" applyFill="1" applyBorder="1" applyAlignment="1">
      <alignment horizontal="center" vertical="center" wrapText="1"/>
    </xf>
    <xf numFmtId="165" fontId="16" fillId="27" borderId="0" xfId="40" applyNumberFormat="1" applyFont="1" applyFill="1" applyBorder="1" applyAlignment="1">
      <alignment horizontal="left" wrapText="1"/>
    </xf>
    <xf numFmtId="0" fontId="15" fillId="24" borderId="0" xfId="40" applyFont="1" applyFill="1" applyBorder="1" applyAlignment="1">
      <alignment horizontal="left"/>
    </xf>
    <xf numFmtId="0" fontId="21" fillId="25" borderId="0" xfId="0" applyFont="1" applyFill="1" applyBorder="1" applyAlignment="1"/>
    <xf numFmtId="164" fontId="26"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15" fillId="25" borderId="0" xfId="0" applyFont="1" applyFill="1" applyBorder="1" applyAlignment="1">
      <alignment horizontal="justify" vertical="center" readingOrder="1"/>
    </xf>
    <xf numFmtId="0" fontId="16" fillId="25" borderId="0" xfId="0" applyFont="1" applyFill="1" applyBorder="1" applyAlignment="1">
      <alignment horizontal="justify" vertical="center" readingOrder="1"/>
    </xf>
    <xf numFmtId="0" fontId="13"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8" fillId="29" borderId="20" xfId="0" applyFont="1" applyFill="1" applyBorder="1" applyAlignment="1">
      <alignment horizontal="center" vertical="center"/>
    </xf>
    <xf numFmtId="0" fontId="15" fillId="25" borderId="18" xfId="0" applyFont="1" applyFill="1" applyBorder="1" applyAlignment="1">
      <alignment horizontal="right"/>
    </xf>
    <xf numFmtId="0" fontId="74" fillId="24" borderId="0" xfId="40" applyFont="1" applyFill="1" applyBorder="1"/>
    <xf numFmtId="0" fontId="13" fillId="25" borderId="23" xfId="0" applyFont="1" applyFill="1" applyBorder="1" applyAlignment="1">
      <alignment horizontal="left"/>
    </xf>
    <xf numFmtId="0" fontId="13"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0" fillId="25" borderId="20" xfId="0" applyFont="1" applyFill="1" applyBorder="1"/>
    <xf numFmtId="0" fontId="75" fillId="25" borderId="0" xfId="62" applyFont="1" applyFill="1" applyBorder="1"/>
    <xf numFmtId="0" fontId="45" fillId="25" borderId="0" xfId="62" applyFont="1" applyFill="1" applyBorder="1" applyAlignment="1">
      <alignment horizontal="left"/>
    </xf>
    <xf numFmtId="0" fontId="6" fillId="25" borderId="18" xfId="62" applyFill="1" applyBorder="1"/>
    <xf numFmtId="0" fontId="6" fillId="25" borderId="22" xfId="62" applyFill="1" applyBorder="1"/>
    <xf numFmtId="0" fontId="6" fillId="25" borderId="21" xfId="62" applyFill="1" applyBorder="1"/>
    <xf numFmtId="0" fontId="6" fillId="25" borderId="19" xfId="62" applyFill="1" applyBorder="1"/>
    <xf numFmtId="0" fontId="17" fillId="0" borderId="0" xfId="62" applyFont="1" applyBorder="1"/>
    <xf numFmtId="0" fontId="60" fillId="0" borderId="0" xfId="62" applyFont="1" applyBorder="1" applyAlignment="1"/>
    <xf numFmtId="0" fontId="6" fillId="25" borderId="19" xfId="62" applyFill="1" applyBorder="1" applyAlignment="1"/>
    <xf numFmtId="0" fontId="28" fillId="25" borderId="0" xfId="62" applyFont="1" applyFill="1" applyBorder="1"/>
    <xf numFmtId="0" fontId="6" fillId="25" borderId="18" xfId="62" applyFill="1" applyBorder="1" applyAlignment="1">
      <alignment horizontal="left"/>
    </xf>
    <xf numFmtId="0" fontId="13" fillId="25" borderId="23" xfId="62" applyFont="1" applyFill="1" applyBorder="1" applyAlignment="1">
      <alignment horizontal="left"/>
    </xf>
    <xf numFmtId="0" fontId="6" fillId="25" borderId="20" xfId="62" applyFill="1" applyBorder="1"/>
    <xf numFmtId="0" fontId="6" fillId="25" borderId="20" xfId="62" applyFill="1" applyBorder="1" applyAlignment="1">
      <alignment vertical="center"/>
    </xf>
    <xf numFmtId="49" fontId="6" fillId="25" borderId="20" xfId="62" applyNumberFormat="1" applyFill="1" applyBorder="1" applyAlignment="1">
      <alignment vertical="center"/>
    </xf>
    <xf numFmtId="0" fontId="17" fillId="25" borderId="20" xfId="62" applyFont="1" applyFill="1" applyBorder="1"/>
    <xf numFmtId="0" fontId="18" fillId="30" borderId="20" xfId="62" applyFont="1" applyFill="1" applyBorder="1" applyAlignment="1">
      <alignment horizontal="center" vertical="center"/>
    </xf>
    <xf numFmtId="0" fontId="74" fillId="24" borderId="0" xfId="40" applyFont="1" applyFill="1" applyBorder="1" applyAlignment="1">
      <alignment horizontal="left" indent="1"/>
    </xf>
    <xf numFmtId="0" fontId="76" fillId="25" borderId="0" xfId="62" applyFont="1" applyFill="1" applyBorder="1"/>
    <xf numFmtId="3" fontId="86" fillId="25" borderId="0" xfId="62" applyNumberFormat="1" applyFont="1" applyFill="1" applyBorder="1" applyAlignment="1">
      <alignment horizontal="right"/>
    </xf>
    <xf numFmtId="167" fontId="77" fillId="25" borderId="0" xfId="62" applyNumberFormat="1" applyFont="1" applyFill="1" applyBorder="1" applyAlignment="1">
      <alignment horizontal="center"/>
    </xf>
    <xf numFmtId="167" fontId="77" fillId="25" borderId="0" xfId="62" applyNumberFormat="1" applyFont="1" applyFill="1" applyBorder="1" applyAlignment="1">
      <alignment horizontal="right" indent="2"/>
    </xf>
    <xf numFmtId="167" fontId="74" fillId="24" borderId="0" xfId="40" applyNumberFormat="1" applyFont="1" applyFill="1" applyBorder="1" applyAlignment="1">
      <alignment horizontal="center" wrapText="1"/>
    </xf>
    <xf numFmtId="0" fontId="77" fillId="25" borderId="0" xfId="62" applyFont="1" applyFill="1" applyBorder="1"/>
    <xf numFmtId="165" fontId="74" fillId="24" borderId="0" xfId="58" applyNumberFormat="1" applyFont="1" applyFill="1" applyBorder="1" applyAlignment="1">
      <alignment horizontal="center" wrapText="1"/>
    </xf>
    <xf numFmtId="167" fontId="77" fillId="24" borderId="0" xfId="40" applyNumberFormat="1" applyFont="1" applyFill="1" applyBorder="1" applyAlignment="1">
      <alignment horizontal="center" wrapText="1"/>
    </xf>
    <xf numFmtId="0" fontId="45" fillId="26" borderId="31" xfId="62" applyFont="1" applyFill="1" applyBorder="1" applyAlignment="1">
      <alignment vertical="center"/>
    </xf>
    <xf numFmtId="0" fontId="6" fillId="26" borderId="32" xfId="62" applyFont="1" applyFill="1" applyBorder="1" applyAlignment="1">
      <alignment vertical="center"/>
    </xf>
    <xf numFmtId="0" fontId="6" fillId="26" borderId="33" xfId="62" applyFont="1" applyFill="1" applyBorder="1" applyAlignment="1">
      <alignment vertical="center"/>
    </xf>
    <xf numFmtId="0" fontId="45" fillId="26" borderId="32" xfId="62" applyFont="1" applyFill="1" applyBorder="1" applyAlignment="1">
      <alignment vertical="center"/>
    </xf>
    <xf numFmtId="0" fontId="45" fillId="26" borderId="33" xfId="62" applyFont="1" applyFill="1" applyBorder="1" applyAlignment="1">
      <alignment vertical="center"/>
    </xf>
    <xf numFmtId="0" fontId="18" fillId="30" borderId="19" xfId="62" applyFont="1" applyFill="1" applyBorder="1" applyAlignment="1">
      <alignment horizontal="center" vertical="center"/>
    </xf>
    <xf numFmtId="0" fontId="0" fillId="0" borderId="18" xfId="0" applyBorder="1"/>
    <xf numFmtId="0" fontId="6" fillId="31" borderId="0" xfId="62" applyFill="1"/>
    <xf numFmtId="0" fontId="13" fillId="31" borderId="0" xfId="62" applyFont="1" applyFill="1" applyBorder="1" applyAlignment="1"/>
    <xf numFmtId="0" fontId="14" fillId="31" borderId="0" xfId="62" applyFont="1" applyFill="1" applyBorder="1" applyAlignment="1">
      <alignment horizontal="justify" vertical="top" wrapText="1"/>
    </xf>
    <xf numFmtId="0" fontId="6" fillId="31" borderId="0" xfId="62" applyFill="1" applyBorder="1"/>
    <xf numFmtId="0" fontId="93" fillId="31" borderId="0" xfId="62" applyFont="1" applyFill="1" applyBorder="1" applyAlignment="1">
      <alignment horizontal="right"/>
    </xf>
    <xf numFmtId="0" fontId="14" fillId="32" borderId="0" xfId="62" applyFont="1" applyFill="1" applyBorder="1" applyAlignment="1">
      <alignment horizontal="justify" vertical="top" wrapText="1"/>
    </xf>
    <xf numFmtId="0" fontId="6" fillId="32" borderId="0" xfId="62" applyFill="1" applyBorder="1"/>
    <xf numFmtId="0" fontId="20" fillId="32" borderId="0" xfId="62" applyFont="1" applyFill="1" applyBorder="1" applyAlignment="1">
      <alignment horizontal="right"/>
    </xf>
    <xf numFmtId="0" fontId="6" fillId="0" borderId="0" xfId="62" applyAlignment="1">
      <alignment horizontal="right"/>
    </xf>
    <xf numFmtId="0" fontId="6" fillId="32" borderId="0" xfId="62" applyFill="1"/>
    <xf numFmtId="0" fontId="24" fillId="32" borderId="0" xfId="62" applyFont="1" applyFill="1" applyBorder="1" applyAlignment="1">
      <alignment horizontal="center" vertical="center"/>
    </xf>
    <xf numFmtId="0" fontId="7" fillId="32" borderId="0" xfId="62" applyFont="1" applyFill="1" applyBorder="1"/>
    <xf numFmtId="164" fontId="22" fillId="32" borderId="0" xfId="62" applyNumberFormat="1" applyFont="1" applyFill="1" applyBorder="1" applyAlignment="1">
      <alignment horizontal="center"/>
    </xf>
    <xf numFmtId="164" fontId="16" fillId="32" borderId="0" xfId="40" applyNumberFormat="1" applyFont="1" applyFill="1" applyBorder="1" applyAlignment="1">
      <alignment horizontal="center" wrapText="1"/>
    </xf>
    <xf numFmtId="164" fontId="16" fillId="33" borderId="0" xfId="40" applyNumberFormat="1" applyFont="1" applyFill="1" applyBorder="1" applyAlignment="1">
      <alignment horizontal="center" wrapText="1"/>
    </xf>
    <xf numFmtId="0" fontId="16" fillId="32" borderId="0" xfId="62" applyFont="1" applyFill="1" applyBorder="1"/>
    <xf numFmtId="0" fontId="15" fillId="32" borderId="0" xfId="62" applyFont="1" applyFill="1" applyBorder="1" applyAlignment="1">
      <alignment horizontal="center"/>
    </xf>
    <xf numFmtId="0" fontId="6" fillId="32" borderId="0" xfId="62" applyFill="1" applyAlignment="1">
      <alignment horizontal="center" vertical="center"/>
    </xf>
    <xf numFmtId="0" fontId="14" fillId="34" borderId="0" xfId="62" applyFont="1" applyFill="1" applyBorder="1" applyAlignment="1">
      <alignment horizontal="justify" vertical="top" wrapText="1"/>
    </xf>
    <xf numFmtId="0" fontId="14" fillId="35" borderId="0" xfId="62" applyFont="1" applyFill="1" applyBorder="1" applyAlignment="1">
      <alignment horizontal="justify" vertical="top" wrapText="1"/>
    </xf>
    <xf numFmtId="0" fontId="16" fillId="35" borderId="0" xfId="62" applyFont="1" applyFill="1" applyBorder="1"/>
    <xf numFmtId="0" fontId="14" fillId="35" borderId="0" xfId="62" applyFont="1" applyFill="1" applyBorder="1"/>
    <xf numFmtId="0" fontId="6" fillId="35" borderId="0" xfId="62" applyFill="1"/>
    <xf numFmtId="0" fontId="6" fillId="35" borderId="0" xfId="62" applyFill="1" applyBorder="1"/>
    <xf numFmtId="0" fontId="6" fillId="35" borderId="0" xfId="62" applyFill="1" applyAlignment="1">
      <alignment vertical="center"/>
    </xf>
    <xf numFmtId="164" fontId="16" fillId="35" borderId="0" xfId="40" applyNumberFormat="1" applyFont="1" applyFill="1" applyBorder="1" applyAlignment="1">
      <alignment horizontal="center" wrapText="1"/>
    </xf>
    <xf numFmtId="164" fontId="15" fillId="35" borderId="0" xfId="40" applyNumberFormat="1" applyFont="1" applyFill="1" applyBorder="1" applyAlignment="1">
      <alignment horizontal="left" wrapText="1"/>
    </xf>
    <xf numFmtId="0" fontId="16" fillId="35" borderId="0" xfId="62" applyFont="1" applyFill="1" applyBorder="1" applyAlignment="1">
      <alignment vertical="center"/>
    </xf>
    <xf numFmtId="164" fontId="32" fillId="35" borderId="0" xfId="40" applyNumberFormat="1" applyFont="1" applyFill="1" applyBorder="1" applyAlignment="1">
      <alignment horizontal="left" vertical="center" wrapText="1"/>
    </xf>
    <xf numFmtId="0" fontId="17" fillId="35" borderId="0" xfId="62" applyFont="1" applyFill="1" applyBorder="1"/>
    <xf numFmtId="0" fontId="16" fillId="35" borderId="0" xfId="62" applyFont="1" applyFill="1" applyBorder="1" applyAlignment="1">
      <alignment vertical="center" wrapText="1"/>
    </xf>
    <xf numFmtId="0" fontId="32" fillId="35" borderId="0" xfId="62" applyFont="1" applyFill="1" applyBorder="1" applyAlignment="1">
      <alignment vertical="center"/>
    </xf>
    <xf numFmtId="0" fontId="6" fillId="35" borderId="38" xfId="62" applyFill="1" applyBorder="1"/>
    <xf numFmtId="0" fontId="16" fillId="35" borderId="38" xfId="62" applyFont="1" applyFill="1" applyBorder="1"/>
    <xf numFmtId="0" fontId="16" fillId="35" borderId="0" xfId="62" applyFont="1" applyFill="1" applyBorder="1" applyAlignment="1">
      <alignment horizontal="justify" vertical="top"/>
    </xf>
    <xf numFmtId="0" fontId="7" fillId="35" borderId="0" xfId="62" applyFont="1" applyFill="1" applyBorder="1"/>
    <xf numFmtId="164" fontId="22" fillId="35" borderId="0" xfId="62" applyNumberFormat="1" applyFont="1" applyFill="1" applyBorder="1" applyAlignment="1">
      <alignment horizontal="center"/>
    </xf>
    <xf numFmtId="0" fontId="14" fillId="35" borderId="38" xfId="62" applyFont="1" applyFill="1" applyBorder="1" applyAlignment="1">
      <alignment horizontal="justify" vertical="top" wrapText="1"/>
    </xf>
    <xf numFmtId="0" fontId="14" fillId="35" borderId="0" xfId="62" applyFont="1" applyFill="1" applyBorder="1" applyAlignment="1">
      <alignment horizontal="justify" vertical="center" wrapText="1"/>
    </xf>
    <xf numFmtId="0" fontId="28" fillId="35" borderId="38" xfId="62" applyFont="1" applyFill="1" applyBorder="1"/>
    <xf numFmtId="0" fontId="94" fillId="37" borderId="0" xfId="62" applyFont="1" applyFill="1" applyBorder="1" applyAlignment="1">
      <alignment horizontal="center" vertical="center"/>
    </xf>
    <xf numFmtId="0" fontId="6" fillId="35" borderId="39" xfId="62" applyFill="1" applyBorder="1"/>
    <xf numFmtId="0" fontId="6" fillId="30" borderId="30" xfId="62" applyFill="1" applyBorder="1"/>
    <xf numFmtId="0" fontId="6" fillId="29" borderId="14" xfId="62" applyFill="1" applyBorder="1"/>
    <xf numFmtId="0" fontId="6" fillId="35" borderId="40" xfId="62" applyFill="1" applyBorder="1"/>
    <xf numFmtId="0" fontId="6" fillId="35" borderId="14" xfId="62" applyFill="1" applyBorder="1"/>
    <xf numFmtId="0" fontId="0" fillId="0" borderId="41" xfId="0" applyFill="1" applyBorder="1"/>
    <xf numFmtId="164" fontId="21" fillId="24" borderId="43" xfId="40" applyNumberFormat="1" applyFont="1" applyFill="1" applyBorder="1" applyAlignment="1">
      <alignment horizontal="left" wrapText="1"/>
    </xf>
    <xf numFmtId="164" fontId="21" fillId="24" borderId="18" xfId="40" applyNumberFormat="1" applyFont="1" applyFill="1" applyBorder="1" applyAlignment="1">
      <alignment horizontal="left" wrapText="1"/>
    </xf>
    <xf numFmtId="164" fontId="16" fillId="24" borderId="18" xfId="40" applyNumberFormat="1" applyFont="1" applyFill="1" applyBorder="1" applyAlignment="1">
      <alignment horizontal="center" wrapText="1"/>
    </xf>
    <xf numFmtId="0" fontId="16" fillId="25" borderId="22" xfId="0" applyFont="1" applyFill="1" applyBorder="1"/>
    <xf numFmtId="0" fontId="16" fillId="25" borderId="21" xfId="0" applyFont="1" applyFill="1" applyBorder="1"/>
    <xf numFmtId="0" fontId="16" fillId="25" borderId="19" xfId="0" applyFont="1" applyFill="1" applyBorder="1"/>
    <xf numFmtId="164" fontId="16" fillId="24" borderId="19" xfId="40" applyNumberFormat="1" applyFont="1" applyFill="1" applyBorder="1" applyAlignment="1">
      <alignment horizontal="center" wrapText="1"/>
    </xf>
    <xf numFmtId="164" fontId="16" fillId="24" borderId="41" xfId="40" applyNumberFormat="1" applyFont="1" applyFill="1" applyBorder="1" applyAlignment="1">
      <alignment horizontal="center" readingOrder="1"/>
    </xf>
    <xf numFmtId="0" fontId="16" fillId="25" borderId="18" xfId="0" applyFont="1" applyFill="1" applyBorder="1" applyAlignment="1">
      <alignment readingOrder="1"/>
    </xf>
    <xf numFmtId="164" fontId="16" fillId="24" borderId="18" xfId="40" applyNumberFormat="1" applyFont="1" applyFill="1" applyBorder="1" applyAlignment="1">
      <alignment horizontal="center" readingOrder="1"/>
    </xf>
    <xf numFmtId="0" fontId="15" fillId="24" borderId="42" xfId="40" applyFont="1" applyFill="1" applyBorder="1" applyAlignment="1">
      <alignment horizontal="right" readingOrder="1"/>
    </xf>
    <xf numFmtId="0" fontId="16" fillId="25" borderId="23" xfId="0" applyFont="1" applyFill="1" applyBorder="1" applyAlignment="1">
      <alignment readingOrder="1"/>
    </xf>
    <xf numFmtId="0" fontId="21" fillId="25" borderId="20" xfId="0" applyFont="1" applyFill="1" applyBorder="1" applyAlignment="1">
      <alignment horizontal="left" indent="1" readingOrder="1"/>
    </xf>
    <xf numFmtId="164" fontId="16" fillId="24" borderId="23" xfId="40" applyNumberFormat="1" applyFont="1" applyFill="1" applyBorder="1" applyAlignment="1">
      <alignment horizontal="center" readingOrder="1"/>
    </xf>
    <xf numFmtId="164" fontId="16" fillId="24" borderId="22" xfId="40" applyNumberFormat="1" applyFont="1" applyFill="1" applyBorder="1" applyAlignment="1">
      <alignment horizontal="center" readingOrder="1"/>
    </xf>
    <xf numFmtId="164" fontId="16" fillId="24" borderId="20" xfId="40" applyNumberFormat="1" applyFont="1" applyFill="1" applyBorder="1" applyAlignment="1">
      <alignment horizontal="center" readingOrder="1"/>
    </xf>
    <xf numFmtId="0" fontId="0" fillId="0" borderId="0" xfId="0" applyBorder="1" applyAlignment="1">
      <alignment readingOrder="2"/>
    </xf>
    <xf numFmtId="0" fontId="13"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7" fillId="25" borderId="19" xfId="0" applyFont="1" applyFill="1" applyBorder="1" applyAlignment="1">
      <alignment readingOrder="1"/>
    </xf>
    <xf numFmtId="0" fontId="13" fillId="25" borderId="0" xfId="0" applyFont="1" applyFill="1" applyBorder="1" applyAlignment="1">
      <alignment horizontal="left" readingOrder="1"/>
    </xf>
    <xf numFmtId="0" fontId="0" fillId="35" borderId="0" xfId="0" applyFill="1"/>
    <xf numFmtId="0" fontId="0" fillId="35" borderId="0" xfId="0" applyFill="1" applyBorder="1"/>
    <xf numFmtId="0" fontId="16" fillId="35" borderId="0" xfId="0" applyFont="1" applyFill="1" applyBorder="1"/>
    <xf numFmtId="0" fontId="15" fillId="36" borderId="0" xfId="40" applyFont="1" applyFill="1" applyBorder="1"/>
    <xf numFmtId="0" fontId="34" fillId="25" borderId="20" xfId="0" applyFont="1" applyFill="1" applyBorder="1" applyAlignment="1">
      <alignment vertical="center"/>
    </xf>
    <xf numFmtId="3" fontId="16" fillId="25" borderId="0" xfId="59" applyNumberFormat="1" applyFont="1" applyFill="1" applyBorder="1" applyAlignment="1">
      <alignment horizontal="right"/>
    </xf>
    <xf numFmtId="167" fontId="16" fillId="25" borderId="0" xfId="59" applyNumberFormat="1" applyFont="1" applyFill="1" applyBorder="1" applyAlignment="1">
      <alignment horizontal="right"/>
    </xf>
    <xf numFmtId="0" fontId="34" fillId="25" borderId="20" xfId="0" applyFont="1" applyFill="1" applyBorder="1"/>
    <xf numFmtId="3" fontId="16"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9" fillId="25" borderId="19" xfId="51" applyNumberFormat="1" applyFont="1" applyFill="1" applyBorder="1"/>
    <xf numFmtId="0" fontId="14" fillId="26" borderId="19" xfId="51" applyFont="1" applyFill="1" applyBorder="1"/>
    <xf numFmtId="0" fontId="9" fillId="26" borderId="19" xfId="51" applyFont="1" applyFill="1" applyBorder="1"/>
    <xf numFmtId="0" fontId="32" fillId="26" borderId="19" xfId="51" applyFont="1" applyFill="1" applyBorder="1"/>
    <xf numFmtId="0" fontId="47" fillId="26" borderId="19" xfId="51" applyFont="1" applyFill="1" applyBorder="1" applyAlignment="1">
      <alignment horizontal="center"/>
    </xf>
    <xf numFmtId="0" fontId="6" fillId="26" borderId="0" xfId="51" applyFont="1" applyFill="1" applyBorder="1"/>
    <xf numFmtId="0" fontId="45" fillId="26" borderId="0" xfId="51" applyFont="1" applyFill="1" applyBorder="1"/>
    <xf numFmtId="0" fontId="10" fillId="26" borderId="19" xfId="51" applyFont="1" applyFill="1" applyBorder="1"/>
    <xf numFmtId="0" fontId="68" fillId="26" borderId="0" xfId="51" applyFont="1" applyFill="1" applyBorder="1"/>
    <xf numFmtId="0" fontId="69" fillId="26" borderId="19" xfId="51" applyFont="1" applyFill="1" applyBorder="1"/>
    <xf numFmtId="0" fontId="63" fillId="26" borderId="19" xfId="51" applyFont="1" applyFill="1" applyBorder="1"/>
    <xf numFmtId="0" fontId="13" fillId="25" borderId="19" xfId="51" applyFont="1" applyFill="1" applyBorder="1"/>
    <xf numFmtId="0" fontId="9" fillId="25" borderId="19" xfId="51" applyFont="1" applyFill="1" applyBorder="1"/>
    <xf numFmtId="0" fontId="63" fillId="25" borderId="19" xfId="51" applyFont="1" applyFill="1" applyBorder="1"/>
    <xf numFmtId="0" fontId="74" fillId="24" borderId="0" xfId="40" applyFont="1" applyFill="1" applyBorder="1" applyAlignment="1">
      <alignment vertical="center"/>
    </xf>
    <xf numFmtId="165" fontId="74" fillId="27" borderId="0" xfId="40" applyNumberFormat="1" applyFont="1" applyFill="1" applyBorder="1" applyAlignment="1">
      <alignment horizontal="right"/>
    </xf>
    <xf numFmtId="0" fontId="34" fillId="25" borderId="19" xfId="0" applyFont="1" applyFill="1" applyBorder="1" applyAlignment="1">
      <alignment vertical="center"/>
    </xf>
    <xf numFmtId="0" fontId="34" fillId="25" borderId="19" xfId="0" applyFont="1" applyFill="1" applyBorder="1"/>
    <xf numFmtId="0" fontId="31" fillId="25" borderId="19" xfId="0" applyFont="1" applyFill="1" applyBorder="1"/>
    <xf numFmtId="0" fontId="31" fillId="25" borderId="20" xfId="0" applyFont="1" applyFill="1" applyBorder="1"/>
    <xf numFmtId="0" fontId="33" fillId="27" borderId="0" xfId="40" applyFont="1" applyFill="1" applyBorder="1" applyAlignment="1">
      <alignment horizontal="left" vertical="top" wrapText="1"/>
    </xf>
    <xf numFmtId="0" fontId="13" fillId="26" borderId="41" xfId="0" applyFont="1" applyFill="1" applyBorder="1" applyAlignment="1">
      <alignment horizontal="center" vertical="center"/>
    </xf>
    <xf numFmtId="0" fontId="13" fillId="26" borderId="41" xfId="0" applyFont="1" applyFill="1" applyBorder="1" applyAlignment="1">
      <alignment horizontal="center" vertical="center" readingOrder="1"/>
    </xf>
    <xf numFmtId="0" fontId="20" fillId="26" borderId="41" xfId="0" applyFont="1" applyFill="1" applyBorder="1" applyAlignment="1">
      <alignment horizontal="center" vertical="center"/>
    </xf>
    <xf numFmtId="164" fontId="16" fillId="37" borderId="39" xfId="40" applyNumberFormat="1" applyFont="1" applyFill="1" applyBorder="1" applyAlignment="1">
      <alignment horizontal="center" wrapText="1"/>
    </xf>
    <xf numFmtId="0" fontId="16" fillId="35" borderId="0" xfId="62" applyFont="1" applyFill="1" applyBorder="1" applyAlignment="1">
      <alignment horizontal="left" vertical="center"/>
    </xf>
    <xf numFmtId="0" fontId="14" fillId="35" borderId="0" xfId="62" applyFont="1" applyFill="1" applyBorder="1" applyAlignment="1">
      <alignment horizontal="left" vertical="center"/>
    </xf>
    <xf numFmtId="0" fontId="15" fillId="25" borderId="0" xfId="0" applyFont="1" applyFill="1" applyBorder="1" applyAlignment="1">
      <alignment horizontal="center"/>
    </xf>
    <xf numFmtId="0" fontId="15" fillId="38" borderId="0" xfId="40" applyFont="1" applyFill="1" applyBorder="1"/>
    <xf numFmtId="0" fontId="15" fillId="40" borderId="0" xfId="40" applyFont="1" applyFill="1" applyBorder="1"/>
    <xf numFmtId="0" fontId="15" fillId="30" borderId="0" xfId="0" applyFont="1" applyFill="1" applyBorder="1"/>
    <xf numFmtId="0" fontId="0" fillId="34" borderId="0" xfId="0" applyFill="1" applyBorder="1"/>
    <xf numFmtId="0" fontId="15" fillId="39" borderId="0" xfId="40" applyFont="1" applyFill="1" applyBorder="1"/>
    <xf numFmtId="0" fontId="16" fillId="34" borderId="0" xfId="0" applyFont="1" applyFill="1" applyBorder="1"/>
    <xf numFmtId="0" fontId="32" fillId="34" borderId="0" xfId="0" applyFont="1" applyFill="1" applyBorder="1"/>
    <xf numFmtId="0" fontId="15" fillId="34" borderId="0" xfId="0" applyFont="1" applyFill="1" applyBorder="1"/>
    <xf numFmtId="0" fontId="0" fillId="34" borderId="18" xfId="0" applyFill="1" applyBorder="1"/>
    <xf numFmtId="0" fontId="15" fillId="34" borderId="18" xfId="0" applyFont="1" applyFill="1" applyBorder="1"/>
    <xf numFmtId="0" fontId="16" fillId="34" borderId="18" xfId="0" applyFont="1" applyFill="1" applyBorder="1"/>
    <xf numFmtId="0" fontId="98" fillId="39" borderId="0" xfId="40" applyFont="1" applyFill="1" applyBorder="1"/>
    <xf numFmtId="0" fontId="6" fillId="28" borderId="47" xfId="62" applyFill="1" applyBorder="1"/>
    <xf numFmtId="3" fontId="74" fillId="25" borderId="0" xfId="59" applyNumberFormat="1" applyFont="1" applyFill="1" applyBorder="1" applyAlignment="1">
      <alignment horizontal="right"/>
    </xf>
    <xf numFmtId="0" fontId="0" fillId="26" borderId="0" xfId="51" applyFont="1" applyFill="1" applyBorder="1" applyAlignment="1">
      <alignment vertical="center"/>
    </xf>
    <xf numFmtId="0" fontId="17" fillId="26" borderId="0" xfId="51" applyFont="1" applyFill="1" applyBorder="1"/>
    <xf numFmtId="0" fontId="28" fillId="26" borderId="0" xfId="51" applyFont="1" applyFill="1" applyBorder="1"/>
    <xf numFmtId="0" fontId="47" fillId="26" borderId="0" xfId="51" applyFont="1" applyFill="1" applyBorder="1" applyAlignment="1">
      <alignment horizontal="center"/>
    </xf>
    <xf numFmtId="0" fontId="100" fillId="27" borderId="0" xfId="61" applyFont="1" applyFill="1" applyBorder="1" applyAlignment="1">
      <alignment horizontal="left" indent="1"/>
    </xf>
    <xf numFmtId="0" fontId="60" fillId="26" borderId="0" xfId="51" applyFont="1" applyFill="1" applyBorder="1"/>
    <xf numFmtId="0" fontId="101" fillId="26" borderId="0" xfId="51" applyFont="1" applyFill="1" applyBorder="1"/>
    <xf numFmtId="0" fontId="13" fillId="26" borderId="0" xfId="51" applyFont="1" applyFill="1" applyBorder="1"/>
    <xf numFmtId="0" fontId="98" fillId="27" borderId="0" xfId="61" applyFont="1" applyFill="1" applyBorder="1" applyAlignment="1">
      <alignment horizontal="left" indent="1"/>
    </xf>
    <xf numFmtId="0" fontId="79" fillId="26" borderId="15" xfId="62" applyFont="1" applyFill="1" applyBorder="1" applyAlignment="1">
      <alignment vertical="center"/>
    </xf>
    <xf numFmtId="3" fontId="74" fillId="24" borderId="0" xfId="40" applyNumberFormat="1" applyFont="1" applyFill="1" applyBorder="1" applyAlignment="1">
      <alignment horizontal="right" wrapText="1"/>
    </xf>
    <xf numFmtId="3" fontId="74" fillId="24" borderId="0" xfId="40" applyNumberFormat="1" applyFont="1" applyFill="1" applyBorder="1" applyAlignment="1">
      <alignment horizontal="right" vertical="center" wrapText="1"/>
    </xf>
    <xf numFmtId="0" fontId="79" fillId="26" borderId="15" xfId="0" applyFont="1" applyFill="1" applyBorder="1" applyAlignment="1">
      <alignment vertical="center"/>
    </xf>
    <xf numFmtId="0" fontId="17" fillId="26" borderId="16" xfId="62" applyFont="1" applyFill="1" applyBorder="1" applyAlignment="1">
      <alignment vertical="center"/>
    </xf>
    <xf numFmtId="0" fontId="8" fillId="26" borderId="16" xfId="62" applyFont="1" applyFill="1" applyBorder="1" applyAlignment="1">
      <alignment vertical="center"/>
    </xf>
    <xf numFmtId="0" fontId="8" fillId="26" borderId="17" xfId="62" applyFont="1" applyFill="1" applyBorder="1" applyAlignment="1">
      <alignment vertical="center"/>
    </xf>
    <xf numFmtId="0" fontId="18" fillId="29" borderId="50" xfId="62" applyFont="1" applyFill="1" applyBorder="1" applyAlignment="1">
      <alignment horizontal="center" vertical="center"/>
    </xf>
    <xf numFmtId="0" fontId="13" fillId="25" borderId="0" xfId="62" applyFont="1" applyFill="1" applyBorder="1" applyAlignment="1">
      <alignment horizontal="left"/>
    </xf>
    <xf numFmtId="164" fontId="87" fillId="25" borderId="0" xfId="40" applyNumberFormat="1" applyFont="1" applyFill="1" applyBorder="1" applyAlignment="1">
      <alignment horizontal="right" wrapText="1"/>
    </xf>
    <xf numFmtId="164" fontId="87" fillId="26" borderId="0" xfId="40" applyNumberFormat="1" applyFont="1" applyFill="1" applyBorder="1" applyAlignment="1">
      <alignment horizontal="right" wrapText="1"/>
    </xf>
    <xf numFmtId="0" fontId="15" fillId="25" borderId="0" xfId="62" applyFont="1" applyFill="1" applyBorder="1" applyAlignment="1">
      <alignment horizontal="center"/>
    </xf>
    <xf numFmtId="0" fontId="6" fillId="25" borderId="0" xfId="70" applyFill="1"/>
    <xf numFmtId="0" fontId="6" fillId="25" borderId="18" xfId="70" applyFill="1" applyBorder="1" applyAlignment="1">
      <alignment horizontal="left"/>
    </xf>
    <xf numFmtId="0" fontId="7" fillId="25" borderId="18" xfId="70" applyFont="1" applyFill="1" applyBorder="1"/>
    <xf numFmtId="0" fontId="7" fillId="0" borderId="18" xfId="70" applyFont="1" applyBorder="1"/>
    <xf numFmtId="0" fontId="6" fillId="25" borderId="18" xfId="70" applyFill="1" applyBorder="1"/>
    <xf numFmtId="0" fontId="6" fillId="0" borderId="0" xfId="70"/>
    <xf numFmtId="0" fontId="12" fillId="25" borderId="0" xfId="70" applyFont="1" applyFill="1" applyBorder="1" applyAlignment="1">
      <alignment horizontal="left"/>
    </xf>
    <xf numFmtId="0" fontId="7" fillId="25" borderId="0" xfId="70" applyFont="1" applyFill="1" applyBorder="1"/>
    <xf numFmtId="0" fontId="16" fillId="25" borderId="0" xfId="70" applyFont="1" applyFill="1" applyBorder="1"/>
    <xf numFmtId="0" fontId="6" fillId="25" borderId="21" xfId="70" applyFill="1" applyBorder="1"/>
    <xf numFmtId="0" fontId="6" fillId="25" borderId="0" xfId="70" applyFill="1" applyBorder="1"/>
    <xf numFmtId="0" fontId="9" fillId="25" borderId="19" xfId="70" applyFont="1" applyFill="1" applyBorder="1"/>
    <xf numFmtId="0" fontId="6" fillId="25" borderId="0" xfId="70" applyFill="1" applyAlignment="1">
      <alignment vertical="center"/>
    </xf>
    <xf numFmtId="0" fontId="6" fillId="25" borderId="0" xfId="70" applyFill="1" applyBorder="1" applyAlignment="1">
      <alignment vertical="center"/>
    </xf>
    <xf numFmtId="0" fontId="6" fillId="0" borderId="0" xfId="70" applyAlignment="1">
      <alignment vertical="center"/>
    </xf>
    <xf numFmtId="0" fontId="14" fillId="25" borderId="0" xfId="70" applyFont="1" applyFill="1" applyBorder="1"/>
    <xf numFmtId="0" fontId="7" fillId="0" borderId="0" xfId="70" applyFont="1"/>
    <xf numFmtId="0" fontId="15" fillId="25" borderId="0" xfId="70" applyFont="1" applyFill="1" applyBorder="1" applyAlignment="1"/>
    <xf numFmtId="0" fontId="15" fillId="25" borderId="0" xfId="70" applyFont="1" applyFill="1" applyBorder="1" applyAlignment="1">
      <alignment horizontal="center"/>
    </xf>
    <xf numFmtId="0" fontId="14" fillId="25" borderId="0" xfId="70" applyFont="1" applyFill="1" applyBorder="1" applyAlignment="1">
      <alignment vertical="center"/>
    </xf>
    <xf numFmtId="0" fontId="34" fillId="25" borderId="0" xfId="70" applyFont="1" applyFill="1"/>
    <xf numFmtId="0" fontId="34" fillId="25" borderId="0" xfId="70" applyFont="1" applyFill="1" applyBorder="1"/>
    <xf numFmtId="3" fontId="37" fillId="25" borderId="0" xfId="70" applyNumberFormat="1" applyFont="1" applyFill="1" applyBorder="1" applyAlignment="1">
      <alignment horizontal="right"/>
    </xf>
    <xf numFmtId="0" fontId="34" fillId="0" borderId="0" xfId="70" applyFont="1"/>
    <xf numFmtId="0" fontId="16" fillId="25" borderId="0" xfId="70" applyFont="1" applyFill="1" applyBorder="1" applyAlignment="1">
      <alignment horizontal="right"/>
    </xf>
    <xf numFmtId="0" fontId="36" fillId="25" borderId="19" xfId="70" applyFont="1" applyFill="1" applyBorder="1"/>
    <xf numFmtId="0" fontId="16" fillId="26" borderId="0" xfId="70" applyFont="1" applyFill="1" applyBorder="1"/>
    <xf numFmtId="0" fontId="6" fillId="0" borderId="0" xfId="70" applyFill="1"/>
    <xf numFmtId="0" fontId="6" fillId="25" borderId="0" xfId="70" applyFill="1" applyAlignment="1">
      <alignment vertical="top"/>
    </xf>
    <xf numFmtId="0" fontId="9" fillId="25" borderId="19" xfId="70" applyFont="1" applyFill="1" applyBorder="1" applyAlignment="1">
      <alignment vertical="top"/>
    </xf>
    <xf numFmtId="0" fontId="48" fillId="25" borderId="0" xfId="70" applyFont="1" applyFill="1" applyBorder="1" applyAlignment="1">
      <alignment vertical="top" wrapText="1"/>
    </xf>
    <xf numFmtId="0" fontId="6" fillId="0" borderId="0" xfId="70" applyAlignment="1">
      <alignment vertical="top"/>
    </xf>
    <xf numFmtId="0" fontId="48" fillId="25" borderId="0" xfId="70" applyFont="1" applyFill="1" applyBorder="1" applyAlignment="1">
      <alignment wrapText="1"/>
    </xf>
    <xf numFmtId="0" fontId="15" fillId="25" borderId="0" xfId="70" applyFont="1" applyFill="1" applyBorder="1" applyAlignment="1">
      <alignment horizontal="right"/>
    </xf>
    <xf numFmtId="0" fontId="6" fillId="25" borderId="0" xfId="70" applyFill="1" applyAlignment="1"/>
    <xf numFmtId="0" fontId="6" fillId="25" borderId="0" xfId="70" applyFill="1" applyBorder="1" applyAlignment="1"/>
    <xf numFmtId="3" fontId="74" fillId="26" borderId="0" xfId="70" applyNumberFormat="1" applyFont="1" applyFill="1" applyBorder="1" applyAlignment="1">
      <alignment horizontal="right"/>
    </xf>
    <xf numFmtId="0" fontId="9" fillId="25" borderId="19" xfId="70" applyFont="1" applyFill="1" applyBorder="1" applyAlignment="1"/>
    <xf numFmtId="0" fontId="6" fillId="0" borderId="0" xfId="70" applyAlignment="1"/>
    <xf numFmtId="0" fontId="9" fillId="25" borderId="19" xfId="70" applyFont="1" applyFill="1" applyBorder="1" applyAlignment="1">
      <alignment vertical="center"/>
    </xf>
    <xf numFmtId="0" fontId="14" fillId="26" borderId="0" xfId="70" applyFont="1" applyFill="1" applyBorder="1"/>
    <xf numFmtId="0" fontId="15" fillId="26" borderId="0" xfId="70" applyFont="1" applyFill="1" applyBorder="1" applyAlignment="1">
      <alignment horizontal="right"/>
    </xf>
    <xf numFmtId="0" fontId="33" fillId="25" borderId="0" xfId="70" applyFont="1" applyFill="1" applyBorder="1" applyAlignment="1">
      <alignment vertical="center"/>
    </xf>
    <xf numFmtId="0" fontId="77" fillId="25" borderId="0" xfId="70" applyFont="1" applyFill="1" applyBorder="1" applyAlignment="1">
      <alignment horizontal="left" vertical="center"/>
    </xf>
    <xf numFmtId="0" fontId="18" fillId="37" borderId="19" xfId="70" applyFont="1" applyFill="1" applyBorder="1" applyAlignment="1">
      <alignment horizontal="center" vertical="center"/>
    </xf>
    <xf numFmtId="0" fontId="16" fillId="0" borderId="0" xfId="70" applyFont="1"/>
    <xf numFmtId="0" fontId="6" fillId="0" borderId="0" xfId="62" applyBorder="1"/>
    <xf numFmtId="0" fontId="6" fillId="26" borderId="0" xfId="71" applyFill="1" applyBorder="1"/>
    <xf numFmtId="0" fontId="6" fillId="25" borderId="21" xfId="72" applyFill="1" applyBorder="1"/>
    <xf numFmtId="0" fontId="6" fillId="25" borderId="19" xfId="72" applyFill="1" applyBorder="1"/>
    <xf numFmtId="0" fontId="51" fillId="0" borderId="0" xfId="70" applyFont="1"/>
    <xf numFmtId="0" fontId="6" fillId="25" borderId="22" xfId="70" applyFill="1" applyBorder="1"/>
    <xf numFmtId="0" fontId="6" fillId="26" borderId="0" xfId="70" applyFill="1" applyBorder="1"/>
    <xf numFmtId="0" fontId="15" fillId="24" borderId="0" xfId="40" applyFont="1" applyFill="1" applyBorder="1" applyAlignment="1">
      <alignment vertical="center"/>
    </xf>
    <xf numFmtId="164" fontId="20" fillId="25" borderId="0" xfId="40" applyNumberFormat="1" applyFont="1" applyFill="1" applyBorder="1" applyAlignment="1">
      <alignment horizontal="right" vertical="center" wrapText="1"/>
    </xf>
    <xf numFmtId="164" fontId="20" fillId="26" borderId="0" xfId="40" applyNumberFormat="1" applyFont="1" applyFill="1" applyBorder="1" applyAlignment="1">
      <alignment horizontal="right" vertical="center" wrapText="1"/>
    </xf>
    <xf numFmtId="0" fontId="15" fillId="24" borderId="0" xfId="40" applyFont="1" applyFill="1" applyBorder="1" applyAlignment="1">
      <alignment horizontal="justify" vertical="center"/>
    </xf>
    <xf numFmtId="3" fontId="6" fillId="0" borderId="0" xfId="70" applyNumberFormat="1"/>
    <xf numFmtId="0" fontId="15" fillId="27" borderId="0" xfId="40" applyFont="1" applyFill="1" applyBorder="1" applyAlignment="1">
      <alignment horizontal="left"/>
    </xf>
    <xf numFmtId="0" fontId="17" fillId="25" borderId="0" xfId="70" applyFont="1" applyFill="1" applyBorder="1"/>
    <xf numFmtId="0" fontId="20" fillId="27" borderId="0" xfId="40" applyFont="1" applyFill="1" applyBorder="1" applyAlignment="1">
      <alignment horizontal="left" indent="1"/>
    </xf>
    <xf numFmtId="0" fontId="15" fillId="26" borderId="0" xfId="70" applyFont="1" applyFill="1" applyBorder="1" applyAlignment="1">
      <alignment horizontal="left"/>
    </xf>
    <xf numFmtId="0" fontId="6" fillId="0" borderId="0" xfId="70" applyBorder="1"/>
    <xf numFmtId="0" fontId="6" fillId="25" borderId="20" xfId="70" applyFill="1" applyBorder="1"/>
    <xf numFmtId="0" fontId="16" fillId="27" borderId="0" xfId="40" applyFont="1" applyFill="1" applyBorder="1" applyAlignment="1">
      <alignment horizontal="left"/>
    </xf>
    <xf numFmtId="0" fontId="20" fillId="25" borderId="0" xfId="70" applyFont="1" applyFill="1" applyBorder="1" applyAlignment="1">
      <alignment horizontal="left"/>
    </xf>
    <xf numFmtId="0" fontId="20" fillId="26" borderId="0" xfId="70" applyFont="1" applyFill="1" applyBorder="1" applyAlignment="1">
      <alignment horizontal="right"/>
    </xf>
    <xf numFmtId="167" fontId="87" fillId="26" borderId="0" xfId="40" applyNumberFormat="1" applyFont="1" applyFill="1" applyBorder="1" applyAlignment="1">
      <alignment horizontal="right" wrapText="1"/>
    </xf>
    <xf numFmtId="0" fontId="33" fillId="25" borderId="0" xfId="70" applyFont="1" applyFill="1" applyBorder="1"/>
    <xf numFmtId="0" fontId="0" fillId="26" borderId="0" xfId="0" applyFill="1"/>
    <xf numFmtId="0" fontId="18" fillId="29" borderId="54" xfId="52" applyFont="1" applyFill="1" applyBorder="1" applyAlignment="1">
      <alignment horizontal="center" vertical="center"/>
    </xf>
    <xf numFmtId="0" fontId="15" fillId="25" borderId="11" xfId="62" applyFont="1" applyFill="1" applyBorder="1" applyAlignment="1">
      <alignment horizontal="center"/>
    </xf>
    <xf numFmtId="0" fontId="16" fillId="25" borderId="0" xfId="62" applyFont="1" applyFill="1" applyBorder="1" applyAlignment="1">
      <alignment horizontal="left" indent="1"/>
    </xf>
    <xf numFmtId="0" fontId="74" fillId="25" borderId="0" xfId="62" applyFont="1" applyFill="1" applyBorder="1" applyAlignment="1">
      <alignment horizontal="left"/>
    </xf>
    <xf numFmtId="0" fontId="13" fillId="25" borderId="0" xfId="70" applyFont="1" applyFill="1" applyBorder="1" applyAlignment="1">
      <alignment horizontal="right"/>
    </xf>
    <xf numFmtId="0" fontId="49" fillId="25" borderId="0" xfId="70" applyFont="1" applyFill="1"/>
    <xf numFmtId="0" fontId="49" fillId="25" borderId="20" xfId="70" applyFont="1" applyFill="1" applyBorder="1"/>
    <xf numFmtId="1" fontId="87" fillId="26" borderId="0" xfId="70" applyNumberFormat="1" applyFont="1" applyFill="1" applyBorder="1" applyAlignment="1">
      <alignment horizontal="right"/>
    </xf>
    <xf numFmtId="0" fontId="49" fillId="25" borderId="0" xfId="70" applyFont="1" applyFill="1" applyBorder="1"/>
    <xf numFmtId="0" fontId="49" fillId="0" borderId="0" xfId="70" applyFont="1"/>
    <xf numFmtId="0" fontId="17" fillId="25" borderId="0" xfId="70" applyFont="1" applyFill="1"/>
    <xf numFmtId="0" fontId="17" fillId="25" borderId="20" xfId="70" applyFont="1" applyFill="1" applyBorder="1"/>
    <xf numFmtId="1" fontId="20" fillId="26" borderId="0" xfId="70" applyNumberFormat="1" applyFont="1" applyFill="1" applyBorder="1" applyAlignment="1">
      <alignment horizontal="right"/>
    </xf>
    <xf numFmtId="0" fontId="17" fillId="0" borderId="0" xfId="70" applyFont="1"/>
    <xf numFmtId="0" fontId="16" fillId="26" borderId="0" xfId="70" applyFont="1" applyFill="1" applyBorder="1" applyAlignment="1">
      <alignment horizontal="left"/>
    </xf>
    <xf numFmtId="0" fontId="51" fillId="25" borderId="0" xfId="70" applyFont="1" applyFill="1"/>
    <xf numFmtId="0" fontId="78" fillId="25" borderId="20" xfId="70" applyFont="1" applyFill="1" applyBorder="1"/>
    <xf numFmtId="0" fontId="83" fillId="25" borderId="0" xfId="70" applyFont="1" applyFill="1" applyBorder="1" applyAlignment="1">
      <alignment horizontal="left"/>
    </xf>
    <xf numFmtId="0" fontId="33"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3" fillId="0" borderId="0" xfId="70" applyFont="1"/>
    <xf numFmtId="3" fontId="9" fillId="25" borderId="0" xfId="70" applyNumberFormat="1" applyFont="1" applyFill="1" applyBorder="1"/>
    <xf numFmtId="0" fontId="75" fillId="25" borderId="20" xfId="70" applyFont="1" applyFill="1" applyBorder="1"/>
    <xf numFmtId="0" fontId="33" fillId="25" borderId="0" xfId="70" applyFont="1" applyFill="1" applyBorder="1" applyAlignment="1"/>
    <xf numFmtId="0" fontId="51" fillId="25" borderId="0" xfId="70" applyFont="1" applyFill="1" applyBorder="1" applyAlignment="1"/>
    <xf numFmtId="0" fontId="6" fillId="26" borderId="20" xfId="70" applyFill="1" applyBorder="1"/>
    <xf numFmtId="0" fontId="52" fillId="26" borderId="0" xfId="70" applyFont="1" applyFill="1" applyBorder="1" applyAlignment="1"/>
    <xf numFmtId="0" fontId="33" fillId="26" borderId="0" xfId="70" applyFont="1" applyFill="1" applyBorder="1"/>
    <xf numFmtId="0" fontId="20" fillId="26" borderId="0" xfId="70" applyFont="1" applyFill="1" applyBorder="1" applyAlignment="1">
      <alignment horizontal="left" wrapText="1"/>
    </xf>
    <xf numFmtId="0" fontId="9" fillId="26" borderId="0" xfId="70" applyFont="1" applyFill="1" applyBorder="1"/>
    <xf numFmtId="0" fontId="51" fillId="26" borderId="0" xfId="70" applyFont="1" applyFill="1" applyBorder="1"/>
    <xf numFmtId="0" fontId="15" fillId="26" borderId="0" xfId="70" applyFont="1" applyFill="1" applyBorder="1" applyAlignment="1">
      <alignment horizontal="center"/>
    </xf>
    <xf numFmtId="0" fontId="15" fillId="26" borderId="0" xfId="70" applyFont="1" applyFill="1" applyBorder="1" applyAlignment="1"/>
    <xf numFmtId="0" fontId="22" fillId="26" borderId="0" xfId="70" applyFont="1" applyFill="1" applyBorder="1" applyAlignment="1">
      <alignment horizontal="left"/>
    </xf>
    <xf numFmtId="0" fontId="14" fillId="25" borderId="0" xfId="70" applyFont="1" applyFill="1"/>
    <xf numFmtId="0" fontId="14" fillId="26" borderId="20" xfId="70" applyFont="1" applyFill="1" applyBorder="1"/>
    <xf numFmtId="0" fontId="15" fillId="26" borderId="0" xfId="70" applyFont="1" applyFill="1" applyBorder="1" applyAlignment="1">
      <alignment horizontal="left" indent="1"/>
    </xf>
    <xf numFmtId="0" fontId="14" fillId="0" borderId="0" xfId="70" applyFont="1"/>
    <xf numFmtId="167" fontId="16" fillId="26" borderId="0" xfId="70" applyNumberFormat="1" applyFont="1" applyFill="1" applyBorder="1" applyAlignment="1">
      <alignment horizontal="center"/>
    </xf>
    <xf numFmtId="165" fontId="13" fillId="26" borderId="0" xfId="70" applyNumberFormat="1" applyFont="1" applyFill="1" applyBorder="1" applyAlignment="1">
      <alignment horizontal="center"/>
    </xf>
    <xf numFmtId="0" fontId="17" fillId="26" borderId="20" xfId="70" applyFont="1" applyFill="1" applyBorder="1"/>
    <xf numFmtId="0" fontId="16" fillId="26" borderId="20" xfId="70" applyFont="1" applyFill="1" applyBorder="1"/>
    <xf numFmtId="0" fontId="7" fillId="26" borderId="0" xfId="70" applyFont="1" applyFill="1" applyBorder="1" applyAlignment="1">
      <alignment horizontal="center" wrapText="1"/>
    </xf>
    <xf numFmtId="0" fontId="7" fillId="26" borderId="0" xfId="70" applyFont="1" applyFill="1" applyBorder="1"/>
    <xf numFmtId="0" fontId="13" fillId="26" borderId="0" xfId="70" applyFont="1" applyFill="1" applyBorder="1" applyAlignment="1">
      <alignment horizontal="left" indent="1"/>
    </xf>
    <xf numFmtId="0" fontId="7" fillId="26" borderId="20" xfId="70" applyFont="1" applyFill="1" applyBorder="1"/>
    <xf numFmtId="0" fontId="88" fillId="26"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9" fillId="25" borderId="0" xfId="70" applyFont="1" applyFill="1" applyBorder="1"/>
    <xf numFmtId="0" fontId="60" fillId="0" borderId="0" xfId="0" applyFont="1"/>
    <xf numFmtId="0" fontId="63" fillId="25" borderId="0" xfId="0" applyFont="1" applyFill="1" applyBorder="1"/>
    <xf numFmtId="0" fontId="0" fillId="25" borderId="21" xfId="0" applyFill="1" applyBorder="1"/>
    <xf numFmtId="0" fontId="9" fillId="25" borderId="19" xfId="0" applyFont="1" applyFill="1" applyBorder="1"/>
    <xf numFmtId="0" fontId="0" fillId="26" borderId="0" xfId="0" applyFill="1" applyBorder="1" applyAlignment="1">
      <alignment vertical="justify" wrapText="1"/>
    </xf>
    <xf numFmtId="0" fontId="49" fillId="25" borderId="0" xfId="0" applyFont="1" applyFill="1"/>
    <xf numFmtId="0" fontId="49" fillId="25" borderId="0" xfId="0" applyFont="1" applyFill="1" applyBorder="1"/>
    <xf numFmtId="0" fontId="49" fillId="0" borderId="0" xfId="0" applyFont="1"/>
    <xf numFmtId="2" fontId="20" fillId="26" borderId="0" xfId="0" applyNumberFormat="1" applyFont="1" applyFill="1" applyBorder="1" applyAlignment="1">
      <alignment horizontal="right"/>
    </xf>
    <xf numFmtId="0" fontId="0" fillId="0" borderId="0" xfId="0" applyAlignment="1"/>
    <xf numFmtId="0" fontId="20" fillId="26" borderId="0" xfId="0" applyFont="1" applyFill="1" applyBorder="1" applyAlignment="1">
      <alignment horizontal="right"/>
    </xf>
    <xf numFmtId="164" fontId="20"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7" fillId="25" borderId="0" xfId="0" applyNumberFormat="1" applyFont="1" applyFill="1" applyBorder="1" applyAlignment="1">
      <alignment horizontal="right"/>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9" fillId="25" borderId="0" xfId="0" applyFont="1" applyFill="1" applyBorder="1" applyAlignment="1"/>
    <xf numFmtId="0" fontId="60" fillId="25" borderId="0" xfId="0" applyFont="1" applyFill="1" applyAlignment="1"/>
    <xf numFmtId="0" fontId="60" fillId="25" borderId="20" xfId="0" applyFont="1" applyFill="1" applyBorder="1" applyAlignment="1"/>
    <xf numFmtId="0" fontId="87" fillId="25" borderId="0" xfId="0" applyFont="1" applyFill="1" applyBorder="1" applyAlignment="1"/>
    <xf numFmtId="0" fontId="87" fillId="26" borderId="0" xfId="0" applyFont="1" applyFill="1" applyBorder="1" applyAlignment="1"/>
    <xf numFmtId="0" fontId="76" fillId="25" borderId="0" xfId="0" applyFont="1" applyFill="1" applyBorder="1" applyAlignment="1"/>
    <xf numFmtId="0" fontId="60" fillId="0" borderId="0" xfId="0" applyFont="1" applyAlignment="1"/>
    <xf numFmtId="0" fontId="63" fillId="25" borderId="0" xfId="0" applyFont="1" applyFill="1" applyBorder="1" applyAlignment="1"/>
    <xf numFmtId="0" fontId="0" fillId="26" borderId="20" xfId="0" applyFill="1" applyBorder="1" applyAlignment="1"/>
    <xf numFmtId="0" fontId="46" fillId="25" borderId="0" xfId="0" applyFont="1" applyFill="1" applyBorder="1" applyAlignment="1">
      <alignment vertical="top"/>
    </xf>
    <xf numFmtId="0" fontId="13"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3" fillId="26" borderId="0" xfId="0" applyFont="1" applyFill="1" applyBorder="1"/>
    <xf numFmtId="0" fontId="70" fillId="25" borderId="0" xfId="0" applyFont="1" applyFill="1" applyBorder="1" applyAlignment="1">
      <alignment vertical="center"/>
    </xf>
    <xf numFmtId="0" fontId="50" fillId="25" borderId="0" xfId="0" applyFont="1" applyFill="1" applyBorder="1"/>
    <xf numFmtId="0" fontId="25" fillId="25" borderId="0" xfId="0" applyFont="1" applyFill="1" applyBorder="1"/>
    <xf numFmtId="164" fontId="16" fillId="27" borderId="0" xfId="40" applyNumberFormat="1" applyFont="1" applyFill="1" applyBorder="1" applyAlignment="1">
      <alignment horizontal="center" wrapText="1"/>
    </xf>
    <xf numFmtId="49" fontId="46" fillId="24" borderId="0" xfId="40" applyNumberFormat="1" applyFont="1" applyFill="1" applyBorder="1" applyAlignment="1">
      <alignment horizontal="center" vertical="center" wrapText="1"/>
    </xf>
    <xf numFmtId="167" fontId="74" fillId="27" borderId="0" xfId="40" applyNumberFormat="1" applyFont="1" applyFill="1" applyBorder="1" applyAlignment="1">
      <alignment horizontal="right" wrapText="1" indent="1"/>
    </xf>
    <xf numFmtId="167" fontId="16" fillId="27" borderId="0" xfId="40" applyNumberFormat="1" applyFont="1" applyFill="1" applyBorder="1" applyAlignment="1">
      <alignment horizontal="right" wrapText="1" indent="1"/>
    </xf>
    <xf numFmtId="165" fontId="74" fillId="27" borderId="0" xfId="58" applyNumberFormat="1" applyFont="1" applyFill="1" applyBorder="1" applyAlignment="1">
      <alignment horizontal="right" wrapText="1" indent="1"/>
    </xf>
    <xf numFmtId="2" fontId="16" fillId="27" borderId="0" xfId="40" applyNumberFormat="1" applyFont="1" applyFill="1" applyBorder="1" applyAlignment="1">
      <alignment horizontal="right" wrapText="1" indent="1"/>
    </xf>
    <xf numFmtId="0" fontId="20" fillId="25" borderId="0" xfId="62" applyFont="1" applyFill="1" applyBorder="1" applyAlignment="1">
      <alignment horizontal="right"/>
    </xf>
    <xf numFmtId="0" fontId="6" fillId="25" borderId="0" xfId="62" applyFill="1" applyBorder="1" applyAlignment="1">
      <alignment vertical="top"/>
    </xf>
    <xf numFmtId="0" fontId="20" fillId="24" borderId="0" xfId="40" applyFont="1" applyFill="1" applyBorder="1" applyAlignment="1">
      <alignment vertical="top"/>
    </xf>
    <xf numFmtId="0" fontId="6" fillId="25" borderId="20" xfId="70" applyFill="1" applyBorder="1" applyAlignment="1">
      <alignment vertical="center"/>
    </xf>
    <xf numFmtId="0" fontId="15" fillId="25" borderId="0" xfId="70" applyFont="1" applyFill="1" applyBorder="1" applyAlignment="1">
      <alignment vertical="center"/>
    </xf>
    <xf numFmtId="0" fontId="15" fillId="25" borderId="0" xfId="62" applyFont="1" applyFill="1" applyBorder="1" applyAlignment="1">
      <alignment horizontal="left" indent="1"/>
    </xf>
    <xf numFmtId="167" fontId="16" fillId="27" borderId="0" xfId="40" applyNumberFormat="1" applyFont="1" applyFill="1" applyBorder="1" applyAlignment="1">
      <alignment horizontal="center" wrapText="1"/>
    </xf>
    <xf numFmtId="0" fontId="16" fillId="25" borderId="0" xfId="70" applyFont="1" applyFill="1" applyBorder="1" applyAlignment="1">
      <alignment horizontal="left"/>
    </xf>
    <xf numFmtId="0" fontId="6" fillId="26" borderId="0" xfId="70" applyFill="1"/>
    <xf numFmtId="0" fontId="20" fillId="25" borderId="0" xfId="70" applyFont="1" applyFill="1" applyBorder="1" applyAlignment="1">
      <alignment horizontal="right"/>
    </xf>
    <xf numFmtId="0" fontId="6" fillId="0" borderId="18" xfId="70" applyFill="1" applyBorder="1"/>
    <xf numFmtId="0" fontId="45" fillId="25" borderId="0" xfId="70" applyFont="1" applyFill="1" applyBorder="1" applyAlignment="1">
      <alignment horizontal="left"/>
    </xf>
    <xf numFmtId="0" fontId="6" fillId="0" borderId="0" xfId="70" applyAlignment="1">
      <alignment horizontal="center"/>
    </xf>
    <xf numFmtId="0" fontId="6" fillId="26" borderId="0" xfId="70" applyFill="1" applyBorder="1" applyAlignment="1">
      <alignment vertical="center"/>
    </xf>
    <xf numFmtId="3" fontId="16" fillId="25" borderId="0" xfId="70" applyNumberFormat="1" applyFont="1" applyFill="1" applyBorder="1" applyAlignment="1">
      <alignment horizontal="right"/>
    </xf>
    <xf numFmtId="0" fontId="7" fillId="25" borderId="0" xfId="70" applyFont="1" applyFill="1" applyAlignment="1">
      <alignment vertical="top"/>
    </xf>
    <xf numFmtId="0" fontId="7" fillId="25" borderId="20" xfId="70" applyFont="1" applyFill="1" applyBorder="1" applyAlignment="1">
      <alignment vertical="top"/>
    </xf>
    <xf numFmtId="0" fontId="7" fillId="0" borderId="0" xfId="70" applyFont="1" applyAlignment="1">
      <alignment vertical="top"/>
    </xf>
    <xf numFmtId="0" fontId="7" fillId="25" borderId="0" xfId="70" applyFont="1" applyFill="1" applyBorder="1" applyAlignment="1">
      <alignment horizontal="center"/>
    </xf>
    <xf numFmtId="0" fontId="9" fillId="25" borderId="0" xfId="70" applyFont="1" applyFill="1" applyBorder="1" applyAlignment="1">
      <alignment vertical="top"/>
    </xf>
    <xf numFmtId="0" fontId="18" fillId="28" borderId="20" xfId="70" applyFont="1" applyFill="1" applyBorder="1" applyAlignment="1">
      <alignment horizontal="center" vertical="center"/>
    </xf>
    <xf numFmtId="0" fontId="6" fillId="0" borderId="0" xfId="70" applyFill="1" applyAlignment="1">
      <alignment vertical="top"/>
    </xf>
    <xf numFmtId="0" fontId="6" fillId="0" borderId="0" xfId="70" applyFill="1" applyBorder="1" applyAlignment="1">
      <alignment vertical="top"/>
    </xf>
    <xf numFmtId="0" fontId="33" fillId="0" borderId="0" xfId="70" applyFont="1" applyFill="1" applyBorder="1"/>
    <xf numFmtId="0" fontId="9" fillId="0" borderId="0" xfId="70" applyFont="1" applyFill="1" applyBorder="1" applyAlignment="1">
      <alignment vertical="top"/>
    </xf>
    <xf numFmtId="0" fontId="97" fillId="34" borderId="0" xfId="68" applyFill="1" applyBorder="1" applyAlignment="1" applyProtection="1"/>
    <xf numFmtId="0" fontId="33" fillId="25" borderId="0" xfId="70" applyFont="1" applyFill="1" applyBorder="1" applyAlignment="1">
      <alignment vertical="top"/>
    </xf>
    <xf numFmtId="0" fontId="16" fillId="25" borderId="0" xfId="70" applyFont="1" applyFill="1" applyBorder="1" applyAlignment="1">
      <alignment vertical="top"/>
    </xf>
    <xf numFmtId="0" fontId="15" fillId="25" borderId="0" xfId="62" applyFont="1" applyFill="1" applyBorder="1" applyAlignment="1">
      <alignment horizontal="left" indent="1"/>
    </xf>
    <xf numFmtId="0" fontId="13" fillId="25" borderId="22" xfId="62" applyFont="1" applyFill="1" applyBorder="1" applyAlignment="1">
      <alignment horizontal="left"/>
    </xf>
    <xf numFmtId="0" fontId="53" fillId="25" borderId="19" xfId="0" applyFont="1" applyFill="1" applyBorder="1"/>
    <xf numFmtId="0" fontId="9" fillId="25" borderId="19" xfId="0" applyFont="1" applyFill="1" applyBorder="1" applyAlignment="1"/>
    <xf numFmtId="0" fontId="6" fillId="0" borderId="0" xfId="62" applyFill="1" applyBorder="1"/>
    <xf numFmtId="3" fontId="6" fillId="25" borderId="0" xfId="70" applyNumberFormat="1" applyFill="1"/>
    <xf numFmtId="0" fontId="15" fillId="25" borderId="18" xfId="70" applyFont="1" applyFill="1" applyBorder="1" applyAlignment="1"/>
    <xf numFmtId="167" fontId="71" fillId="26" borderId="0" xfId="62" applyNumberFormat="1" applyFont="1" applyFill="1" applyBorder="1" applyAlignment="1">
      <alignment horizontal="center"/>
    </xf>
    <xf numFmtId="167" fontId="16" fillId="26" borderId="0" xfId="62" applyNumberFormat="1" applyFont="1" applyFill="1" applyBorder="1" applyAlignment="1">
      <alignment horizontal="center"/>
    </xf>
    <xf numFmtId="164" fontId="55" fillId="26" borderId="0" xfId="40" applyNumberFormat="1" applyFont="1" applyFill="1" applyBorder="1" applyAlignment="1">
      <alignment horizontal="center" wrapText="1"/>
    </xf>
    <xf numFmtId="165" fontId="92" fillId="26" borderId="0" xfId="70" applyNumberFormat="1" applyFont="1" applyFill="1" applyBorder="1"/>
    <xf numFmtId="0" fontId="13" fillId="26" borderId="0" xfId="62" applyFont="1" applyFill="1" applyBorder="1" applyAlignment="1">
      <alignment horizontal="left" indent="1"/>
    </xf>
    <xf numFmtId="0" fontId="13" fillId="26" borderId="0" xfId="62" applyFont="1" applyFill="1" applyBorder="1" applyAlignment="1"/>
    <xf numFmtId="0" fontId="72" fillId="26" borderId="0" xfId="62" applyFont="1" applyFill="1" applyBorder="1" applyAlignment="1">
      <alignment horizontal="left" indent="1"/>
    </xf>
    <xf numFmtId="0" fontId="13" fillId="26" borderId="36" xfId="62" applyFont="1" applyFill="1" applyBorder="1" applyAlignment="1">
      <alignment horizontal="left" indent="1"/>
    </xf>
    <xf numFmtId="0" fontId="13" fillId="26" borderId="36" xfId="62" applyFont="1" applyFill="1" applyBorder="1" applyAlignment="1"/>
    <xf numFmtId="165" fontId="16" fillId="26" borderId="0" xfId="70" applyNumberFormat="1" applyFont="1" applyFill="1" applyBorder="1" applyAlignment="1">
      <alignment horizontal="center"/>
    </xf>
    <xf numFmtId="0" fontId="20" fillId="25" borderId="0" xfId="0" applyFont="1" applyFill="1" applyBorder="1" applyAlignment="1">
      <alignment horizontal="right"/>
    </xf>
    <xf numFmtId="0" fontId="15" fillId="25" borderId="11" xfId="0" applyFont="1" applyFill="1" applyBorder="1" applyAlignment="1">
      <alignment horizontal="center"/>
    </xf>
    <xf numFmtId="0" fontId="74" fillId="25" borderId="0" xfId="0" applyFont="1" applyFill="1" applyBorder="1" applyAlignment="1">
      <alignment horizontal="left"/>
    </xf>
    <xf numFmtId="0" fontId="20" fillId="25" borderId="0" xfId="0" applyFont="1" applyFill="1" applyBorder="1" applyAlignment="1">
      <alignment vertical="top"/>
    </xf>
    <xf numFmtId="0" fontId="9" fillId="25" borderId="0" xfId="0" applyFont="1" applyFill="1" applyBorder="1"/>
    <xf numFmtId="0" fontId="16" fillId="25" borderId="0" xfId="0" applyFont="1" applyFill="1" applyBorder="1" applyAlignment="1">
      <alignment horizontal="right"/>
    </xf>
    <xf numFmtId="0" fontId="13" fillId="25" borderId="0" xfId="70" applyFont="1" applyFill="1" applyBorder="1" applyAlignment="1">
      <alignment horizontal="left"/>
    </xf>
    <xf numFmtId="0" fontId="14" fillId="25" borderId="0" xfId="0" applyFont="1" applyFill="1" applyBorder="1"/>
    <xf numFmtId="0" fontId="6" fillId="25" borderId="19" xfId="70" applyFill="1" applyBorder="1"/>
    <xf numFmtId="0" fontId="79"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0" fillId="25" borderId="0" xfId="70" applyFont="1" applyFill="1"/>
    <xf numFmtId="0" fontId="60" fillId="25" borderId="0" xfId="70" applyFont="1" applyFill="1" applyBorder="1"/>
    <xf numFmtId="0" fontId="63" fillId="25" borderId="19" xfId="70" applyFont="1" applyFill="1" applyBorder="1"/>
    <xf numFmtId="0" fontId="60" fillId="0" borderId="0" xfId="70" applyFont="1"/>
    <xf numFmtId="0" fontId="61" fillId="0" borderId="0" xfId="70" applyFont="1"/>
    <xf numFmtId="0" fontId="61" fillId="25" borderId="0" xfId="70" applyFont="1" applyFill="1"/>
    <xf numFmtId="0" fontId="61" fillId="25" borderId="0" xfId="70" applyFont="1" applyFill="1" applyBorder="1"/>
    <xf numFmtId="0" fontId="67" fillId="25" borderId="19" xfId="70" applyFont="1" applyFill="1" applyBorder="1"/>
    <xf numFmtId="0" fontId="61" fillId="26" borderId="0" xfId="70" applyFont="1" applyFill="1"/>
    <xf numFmtId="0" fontId="9" fillId="25" borderId="0" xfId="70" applyFont="1" applyFill="1" applyBorder="1" applyAlignment="1">
      <alignment vertical="center"/>
    </xf>
    <xf numFmtId="0" fontId="6" fillId="0" borderId="0" xfId="70" applyBorder="1" applyAlignment="1">
      <alignment vertical="center"/>
    </xf>
    <xf numFmtId="0" fontId="18" fillId="29" borderId="19" xfId="70" applyFont="1" applyFill="1" applyBorder="1" applyAlignment="1">
      <alignment horizontal="center" vertical="center"/>
    </xf>
    <xf numFmtId="3" fontId="7" fillId="25" borderId="22" xfId="70" applyNumberFormat="1" applyFont="1" applyFill="1" applyBorder="1" applyAlignment="1">
      <alignment horizontal="center"/>
    </xf>
    <xf numFmtId="0" fontId="7" fillId="25" borderId="22" xfId="70" applyFont="1" applyFill="1" applyBorder="1" applyAlignment="1">
      <alignment horizontal="center"/>
    </xf>
    <xf numFmtId="3" fontId="7" fillId="25" borderId="0" xfId="70" applyNumberFormat="1" applyFont="1" applyFill="1" applyBorder="1" applyAlignment="1">
      <alignment horizontal="center"/>
    </xf>
    <xf numFmtId="0" fontId="19" fillId="26" borderId="16" xfId="70" applyFont="1" applyFill="1" applyBorder="1" applyAlignment="1">
      <alignment vertical="center"/>
    </xf>
    <xf numFmtId="0" fontId="55" fillId="26" borderId="16" xfId="70" applyFont="1" applyFill="1" applyBorder="1" applyAlignment="1">
      <alignment horizontal="center" vertical="center"/>
    </xf>
    <xf numFmtId="0" fontId="55" fillId="26" borderId="17" xfId="70" applyFont="1" applyFill="1" applyBorder="1" applyAlignment="1">
      <alignment horizontal="center" vertical="center"/>
    </xf>
    <xf numFmtId="0" fontId="19" fillId="25" borderId="0" xfId="70" applyFont="1" applyFill="1" applyBorder="1" applyAlignment="1">
      <alignment vertical="center"/>
    </xf>
    <xf numFmtId="0" fontId="55" fillId="25" borderId="0" xfId="70" applyFont="1" applyFill="1" applyBorder="1" applyAlignment="1">
      <alignment horizontal="center" vertical="center"/>
    </xf>
    <xf numFmtId="0" fontId="75" fillId="25" borderId="0" xfId="70" applyFont="1" applyFill="1"/>
    <xf numFmtId="0" fontId="75" fillId="0" borderId="0" xfId="70" applyFont="1"/>
    <xf numFmtId="0" fontId="75" fillId="0" borderId="0" xfId="70" applyFont="1" applyFill="1"/>
    <xf numFmtId="165" fontId="77" fillId="26" borderId="0" xfId="70" applyNumberFormat="1" applyFont="1" applyFill="1" applyBorder="1" applyAlignment="1">
      <alignment horizontal="right" vertical="center"/>
    </xf>
    <xf numFmtId="165" fontId="16" fillId="26" borderId="0" xfId="70" applyNumberFormat="1" applyFont="1" applyFill="1" applyBorder="1" applyAlignment="1">
      <alignment horizontal="right" vertical="center"/>
    </xf>
    <xf numFmtId="165" fontId="7" fillId="25" borderId="0" xfId="70" applyNumberFormat="1" applyFont="1" applyFill="1" applyBorder="1" applyAlignment="1">
      <alignment horizontal="right" vertical="center"/>
    </xf>
    <xf numFmtId="0" fontId="74" fillId="25" borderId="0" xfId="70" applyFont="1" applyFill="1" applyBorder="1" applyAlignment="1">
      <alignment horizontal="center" vertical="center"/>
    </xf>
    <xf numFmtId="165" fontId="77" fillId="25" borderId="0" xfId="70" applyNumberFormat="1" applyFont="1" applyFill="1" applyBorder="1" applyAlignment="1">
      <alignment horizontal="center" vertical="center"/>
    </xf>
    <xf numFmtId="165" fontId="74" fillId="26" borderId="0" xfId="70" applyNumberFormat="1" applyFont="1" applyFill="1" applyBorder="1" applyAlignment="1">
      <alignment horizontal="right" vertical="center" wrapText="1"/>
    </xf>
    <xf numFmtId="0" fontId="78" fillId="25" borderId="0" xfId="70" applyFont="1" applyFill="1" applyAlignment="1">
      <alignment vertical="center"/>
    </xf>
    <xf numFmtId="0" fontId="78" fillId="25" borderId="20" xfId="70" applyFont="1" applyFill="1" applyBorder="1" applyAlignment="1">
      <alignment vertical="center"/>
    </xf>
    <xf numFmtId="0" fontId="78" fillId="0" borderId="0" xfId="70" applyFont="1" applyFill="1" applyBorder="1" applyAlignment="1">
      <alignment vertical="center"/>
    </xf>
    <xf numFmtId="165" fontId="74" fillId="26" borderId="0" xfId="70" applyNumberFormat="1" applyFont="1" applyFill="1" applyBorder="1" applyAlignment="1">
      <alignment horizontal="right" vertical="center"/>
    </xf>
    <xf numFmtId="0" fontId="78" fillId="0" borderId="0" xfId="70" applyFont="1" applyAlignment="1">
      <alignment vertical="center"/>
    </xf>
    <xf numFmtId="0" fontId="78" fillId="0" borderId="0" xfId="70" applyFont="1" applyFill="1" applyAlignment="1">
      <alignment vertical="center"/>
    </xf>
    <xf numFmtId="49" fontId="16" fillId="25" borderId="0" xfId="70" applyNumberFormat="1" applyFont="1" applyFill="1" applyBorder="1" applyAlignment="1">
      <alignment horizontal="left" indent="1"/>
    </xf>
    <xf numFmtId="165" fontId="7" fillId="25" borderId="0" xfId="70" applyNumberFormat="1" applyFont="1" applyFill="1" applyBorder="1" applyAlignment="1">
      <alignment horizontal="center" vertical="center"/>
    </xf>
    <xf numFmtId="49" fontId="77" fillId="25" borderId="0" xfId="70" applyNumberFormat="1" applyFont="1" applyFill="1" applyBorder="1" applyAlignment="1">
      <alignment horizontal="left" indent="1"/>
    </xf>
    <xf numFmtId="0" fontId="28" fillId="25" borderId="0" xfId="70" applyFont="1" applyFill="1"/>
    <xf numFmtId="0" fontId="28" fillId="25" borderId="20" xfId="70" applyFont="1" applyFill="1" applyBorder="1"/>
    <xf numFmtId="49" fontId="15" fillId="25" borderId="0" xfId="70" applyNumberFormat="1" applyFont="1" applyFill="1" applyBorder="1" applyAlignment="1">
      <alignment horizontal="left" indent="1"/>
    </xf>
    <xf numFmtId="0" fontId="28" fillId="0" borderId="0" xfId="70" applyFont="1" applyFill="1"/>
    <xf numFmtId="0" fontId="74" fillId="25" borderId="0" xfId="70" applyFont="1" applyFill="1"/>
    <xf numFmtId="0" fontId="74" fillId="25" borderId="20" xfId="70" applyFont="1" applyFill="1" applyBorder="1"/>
    <xf numFmtId="49" fontId="74" fillId="25" borderId="0" xfId="70" applyNumberFormat="1" applyFont="1" applyFill="1" applyBorder="1" applyAlignment="1">
      <alignment horizontal="left" indent="1"/>
    </xf>
    <xf numFmtId="0" fontId="74" fillId="0" borderId="0" xfId="70" applyFont="1" applyFill="1"/>
    <xf numFmtId="0" fontId="60" fillId="25" borderId="20" xfId="70" applyFont="1" applyFill="1" applyBorder="1"/>
    <xf numFmtId="0" fontId="59" fillId="25" borderId="0" xfId="70" applyFont="1" applyFill="1" applyBorder="1" applyAlignment="1">
      <alignment horizontal="left"/>
    </xf>
    <xf numFmtId="0" fontId="59" fillId="25" borderId="0" xfId="70" applyFont="1" applyFill="1" applyBorder="1" applyAlignment="1">
      <alignment horizontal="justify" vertical="center"/>
    </xf>
    <xf numFmtId="165" fontId="59" fillId="25" borderId="0" xfId="70" applyNumberFormat="1" applyFont="1" applyFill="1" applyBorder="1" applyAlignment="1">
      <alignment horizontal="center" vertical="center"/>
    </xf>
    <xf numFmtId="165" fontId="59" fillId="25" borderId="0" xfId="70" applyNumberFormat="1" applyFont="1" applyFill="1" applyBorder="1" applyAlignment="1">
      <alignment horizontal="right" vertical="center" wrapText="1"/>
    </xf>
    <xf numFmtId="0" fontId="18" fillId="29" borderId="20" xfId="70" applyFont="1" applyFill="1" applyBorder="1" applyAlignment="1">
      <alignment horizontal="center" vertical="center"/>
    </xf>
    <xf numFmtId="49" fontId="7" fillId="25" borderId="0" xfId="70" applyNumberFormat="1" applyFont="1" applyFill="1" applyBorder="1" applyAlignment="1">
      <alignment horizontal="center"/>
    </xf>
    <xf numFmtId="49" fontId="16" fillId="25" borderId="0" xfId="70" applyNumberFormat="1" applyFont="1" applyFill="1" applyBorder="1" applyAlignment="1">
      <alignment horizontal="center"/>
    </xf>
    <xf numFmtId="0" fontId="16" fillId="25" borderId="0" xfId="70" applyNumberFormat="1" applyFont="1" applyFill="1" applyBorder="1" applyAlignment="1">
      <alignment horizontal="center"/>
    </xf>
    <xf numFmtId="3" fontId="6" fillId="0" borderId="0" xfId="70" applyNumberFormat="1" applyAlignment="1">
      <alignment horizontal="center"/>
    </xf>
    <xf numFmtId="0" fontId="74" fillId="25" borderId="0" xfId="70" applyFont="1" applyFill="1" applyBorder="1" applyAlignment="1">
      <alignment horizontal="left"/>
    </xf>
    <xf numFmtId="0" fontId="34" fillId="25" borderId="0" xfId="70" applyFont="1" applyFill="1" applyAlignment="1">
      <alignment vertical="center"/>
    </xf>
    <xf numFmtId="0" fontId="34" fillId="25" borderId="20" xfId="70" applyFont="1" applyFill="1" applyBorder="1" applyAlignment="1">
      <alignment vertical="center"/>
    </xf>
    <xf numFmtId="0" fontId="74"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4" fillId="0" borderId="0" xfId="70" applyFont="1" applyAlignment="1">
      <alignment vertical="center"/>
    </xf>
    <xf numFmtId="0" fontId="34" fillId="26" borderId="0" xfId="70" applyFont="1" applyFill="1" applyBorder="1" applyAlignment="1">
      <alignment vertical="center"/>
    </xf>
    <xf numFmtId="0" fontId="36" fillId="26" borderId="0" xfId="70" applyFont="1" applyFill="1" applyBorder="1" applyAlignment="1">
      <alignment vertical="center"/>
    </xf>
    <xf numFmtId="0" fontId="34" fillId="0" borderId="0" xfId="70" applyFont="1" applyBorder="1" applyAlignment="1">
      <alignment vertical="center"/>
    </xf>
    <xf numFmtId="164" fontId="6" fillId="26" borderId="0" xfId="70" applyNumberFormat="1" applyFill="1" applyBorder="1"/>
    <xf numFmtId="0" fontId="17" fillId="25" borderId="0" xfId="70" applyFont="1" applyFill="1" applyBorder="1" applyAlignment="1">
      <alignment vertical="center"/>
    </xf>
    <xf numFmtId="0" fontId="8" fillId="25" borderId="0" xfId="70" applyFont="1" applyFill="1" applyBorder="1" applyAlignment="1">
      <alignment vertical="center"/>
    </xf>
    <xf numFmtId="0" fontId="34" fillId="25" borderId="20" xfId="70" applyFont="1" applyFill="1" applyBorder="1"/>
    <xf numFmtId="0" fontId="36" fillId="25" borderId="0" xfId="70" applyFont="1" applyFill="1" applyBorder="1"/>
    <xf numFmtId="3" fontId="16" fillId="25" borderId="0" xfId="70" applyNumberFormat="1" applyFont="1" applyFill="1" applyBorder="1"/>
    <xf numFmtId="0" fontId="13" fillId="25" borderId="0" xfId="70" applyFont="1" applyFill="1" applyAlignment="1"/>
    <xf numFmtId="0" fontId="13" fillId="25" borderId="20" xfId="70" applyFont="1" applyFill="1" applyBorder="1" applyAlignment="1"/>
    <xf numFmtId="0" fontId="13" fillId="0" borderId="0" xfId="70" applyFont="1" applyAlignment="1"/>
    <xf numFmtId="3" fontId="7" fillId="25" borderId="0" xfId="70" applyNumberFormat="1" applyFont="1" applyFill="1" applyBorder="1"/>
    <xf numFmtId="0" fontId="6" fillId="0" borderId="20" xfId="70" applyBorder="1"/>
    <xf numFmtId="0" fontId="20" fillId="25" borderId="0" xfId="70" applyFont="1" applyFill="1" applyBorder="1" applyAlignment="1">
      <alignment vertical="center"/>
    </xf>
    <xf numFmtId="0" fontId="16" fillId="25" borderId="0" xfId="70" applyFont="1" applyFill="1" applyBorder="1" applyAlignment="1">
      <alignment horizontal="left" vertical="center"/>
    </xf>
    <xf numFmtId="0" fontId="18" fillId="37" borderId="20" xfId="70" applyFont="1" applyFill="1" applyBorder="1" applyAlignment="1">
      <alignment horizontal="center" vertical="center"/>
    </xf>
    <xf numFmtId="0" fontId="15" fillId="24" borderId="0" xfId="40" applyFont="1" applyFill="1" applyBorder="1" applyAlignment="1">
      <alignment horizontal="left" indent="2"/>
    </xf>
    <xf numFmtId="0" fontId="15" fillId="25" borderId="18" xfId="70" applyFont="1" applyFill="1" applyBorder="1" applyAlignment="1">
      <alignment horizontal="right"/>
    </xf>
    <xf numFmtId="0" fontId="33" fillId="24" borderId="0" xfId="40" applyFont="1" applyFill="1" applyBorder="1" applyAlignment="1">
      <alignment horizontal="left" vertical="top" wrapText="1"/>
    </xf>
    <xf numFmtId="3" fontId="83" fillId="26" borderId="0" xfId="70" applyNumberFormat="1" applyFont="1" applyFill="1" applyBorder="1" applyAlignment="1">
      <alignment horizontal="left"/>
    </xf>
    <xf numFmtId="49" fontId="16" fillId="25" borderId="0" xfId="70" applyNumberFormat="1" applyFont="1" applyFill="1" applyBorder="1" applyAlignment="1">
      <alignment horizontal="left"/>
    </xf>
    <xf numFmtId="3" fontId="6" fillId="0" borderId="0" xfId="70" applyNumberFormat="1" applyFill="1" applyAlignment="1">
      <alignment horizontal="center"/>
    </xf>
    <xf numFmtId="3" fontId="15" fillId="26" borderId="0" xfId="40" applyNumberFormat="1" applyFont="1" applyFill="1" applyBorder="1" applyAlignment="1">
      <alignment horizontal="right" wrapText="1"/>
    </xf>
    <xf numFmtId="3" fontId="13" fillId="26" borderId="10" xfId="70" applyNumberFormat="1" applyFont="1" applyFill="1" applyBorder="1" applyAlignment="1">
      <alignment horizontal="center"/>
    </xf>
    <xf numFmtId="3" fontId="6" fillId="26" borderId="0" xfId="70" applyNumberFormat="1" applyFill="1" applyBorder="1" applyAlignment="1">
      <alignment horizontal="center"/>
    </xf>
    <xf numFmtId="164" fontId="74" fillId="26" borderId="0" xfId="40" applyNumberFormat="1" applyFont="1" applyFill="1" applyBorder="1" applyAlignment="1">
      <alignment horizontal="right" indent="1"/>
    </xf>
    <xf numFmtId="0" fontId="75" fillId="26" borderId="0" xfId="70" applyFont="1" applyFill="1"/>
    <xf numFmtId="165" fontId="75" fillId="26" borderId="0" xfId="70" applyNumberFormat="1" applyFont="1" applyFill="1" applyBorder="1" applyAlignment="1">
      <alignment horizontal="center" vertical="center"/>
    </xf>
    <xf numFmtId="165" fontId="6" fillId="26" borderId="0" xfId="70" applyNumberFormat="1" applyFont="1" applyFill="1" applyBorder="1" applyAlignment="1">
      <alignment horizontal="center" vertical="center"/>
    </xf>
    <xf numFmtId="0" fontId="78" fillId="26" borderId="0" xfId="70" applyFont="1" applyFill="1" applyAlignment="1">
      <alignment vertical="center"/>
    </xf>
    <xf numFmtId="165" fontId="28" fillId="26" borderId="0" xfId="70" applyNumberFormat="1" applyFont="1" applyFill="1" applyBorder="1" applyAlignment="1">
      <alignment horizontal="center" vertical="center"/>
    </xf>
    <xf numFmtId="165" fontId="74" fillId="26" borderId="0" xfId="70" applyNumberFormat="1" applyFont="1" applyFill="1" applyBorder="1" applyAlignment="1">
      <alignment horizontal="center" vertical="center"/>
    </xf>
    <xf numFmtId="0" fontId="16" fillId="26" borderId="0" xfId="70" applyNumberFormat="1" applyFont="1" applyFill="1" applyBorder="1" applyAlignment="1">
      <alignment horizontal="right"/>
    </xf>
    <xf numFmtId="164" fontId="6" fillId="0" borderId="0" xfId="70" applyNumberFormat="1"/>
    <xf numFmtId="0" fontId="15" fillId="25" borderId="59" xfId="62" applyFont="1" applyFill="1" applyBorder="1" applyAlignment="1">
      <alignment horizontal="center"/>
    </xf>
    <xf numFmtId="0" fontId="16" fillId="25" borderId="0" xfId="0" applyFont="1" applyFill="1" applyBorder="1" applyAlignment="1">
      <alignment horizontal="left"/>
    </xf>
    <xf numFmtId="0" fontId="20" fillId="25" borderId="0" xfId="0" applyFont="1" applyFill="1" applyBorder="1" applyAlignment="1">
      <alignment horizontal="right"/>
    </xf>
    <xf numFmtId="0" fontId="15" fillId="25" borderId="11" xfId="0" applyFont="1" applyFill="1" applyBorder="1" applyAlignment="1">
      <alignment horizontal="center"/>
    </xf>
    <xf numFmtId="0" fontId="9" fillId="25" borderId="0" xfId="0" applyFont="1" applyFill="1" applyBorder="1"/>
    <xf numFmtId="0" fontId="14" fillId="25" borderId="0" xfId="0" applyFont="1" applyFill="1" applyBorder="1"/>
    <xf numFmtId="0" fontId="28" fillId="26" borderId="0" xfId="62" applyFont="1" applyFill="1" applyBorder="1"/>
    <xf numFmtId="3" fontId="16" fillId="26" borderId="0" xfId="62" applyNumberFormat="1" applyFont="1" applyFill="1" applyBorder="1" applyAlignment="1">
      <alignment horizontal="right" indent="2"/>
    </xf>
    <xf numFmtId="0" fontId="60" fillId="26" borderId="0" xfId="62" applyFont="1" applyFill="1" applyBorder="1" applyAlignment="1"/>
    <xf numFmtId="0" fontId="17" fillId="26" borderId="0" xfId="62" applyFont="1" applyFill="1" applyBorder="1"/>
    <xf numFmtId="0" fontId="16" fillId="26" borderId="0" xfId="0" applyFont="1" applyFill="1" applyBorder="1" applyAlignment="1">
      <alignment horizontal="left"/>
    </xf>
    <xf numFmtId="0" fontId="20" fillId="26" borderId="0" xfId="70" applyFont="1" applyFill="1" applyBorder="1" applyAlignment="1">
      <alignment horizontal="left"/>
    </xf>
    <xf numFmtId="0" fontId="74" fillId="25" borderId="0" xfId="70" applyFont="1" applyFill="1" applyBorder="1" applyAlignment="1"/>
    <xf numFmtId="167" fontId="34" fillId="0" borderId="0" xfId="70" applyNumberFormat="1" applyFont="1" applyBorder="1" applyAlignment="1">
      <alignment vertical="center"/>
    </xf>
    <xf numFmtId="0" fontId="74" fillId="25" borderId="20" xfId="70" applyFont="1" applyFill="1" applyBorder="1" applyAlignment="1">
      <alignment horizontal="left" indent="1"/>
    </xf>
    <xf numFmtId="0" fontId="6" fillId="43" borderId="0" xfId="70" applyFill="1" applyBorder="1"/>
    <xf numFmtId="0" fontId="16" fillId="43" borderId="0" xfId="70" applyFont="1" applyFill="1" applyBorder="1"/>
    <xf numFmtId="164" fontId="16" fillId="44" borderId="0" xfId="40" applyNumberFormat="1" applyFont="1" applyFill="1" applyBorder="1" applyAlignment="1">
      <alignment horizontal="center" wrapText="1"/>
    </xf>
    <xf numFmtId="0" fontId="9" fillId="43" borderId="0" xfId="70" applyFont="1" applyFill="1" applyBorder="1"/>
    <xf numFmtId="0" fontId="6" fillId="34" borderId="0" xfId="70" applyFill="1" applyBorder="1"/>
    <xf numFmtId="164" fontId="6" fillId="34" borderId="0" xfId="70" applyNumberFormat="1" applyFill="1" applyBorder="1"/>
    <xf numFmtId="0" fontId="20" fillId="34" borderId="0" xfId="70" applyFont="1" applyFill="1" applyBorder="1" applyAlignment="1">
      <alignment horizontal="right"/>
    </xf>
    <xf numFmtId="0" fontId="9" fillId="34"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6" fillId="0" borderId="0" xfId="70" applyFill="1" applyAlignment="1">
      <alignment vertical="center"/>
    </xf>
    <xf numFmtId="0" fontId="6" fillId="0" borderId="20" xfId="70" applyFill="1" applyBorder="1" applyAlignment="1">
      <alignment vertical="center"/>
    </xf>
    <xf numFmtId="0" fontId="6" fillId="0" borderId="0" xfId="70" applyFill="1" applyBorder="1" applyAlignment="1">
      <alignment vertical="center"/>
    </xf>
    <xf numFmtId="0" fontId="107" fillId="0" borderId="0" xfId="70" applyFont="1" applyFill="1" applyBorder="1" applyAlignment="1">
      <alignment vertical="center"/>
    </xf>
    <xf numFmtId="0" fontId="6" fillId="26" borderId="0" xfId="70" applyFill="1" applyAlignment="1">
      <alignment vertical="center"/>
    </xf>
    <xf numFmtId="0" fontId="15" fillId="26" borderId="11" xfId="62" applyFont="1" applyFill="1" applyBorder="1" applyAlignment="1">
      <alignment horizontal="center" vertical="center"/>
    </xf>
    <xf numFmtId="0" fontId="34" fillId="0" borderId="0" xfId="70" applyFont="1" applyFill="1"/>
    <xf numFmtId="0" fontId="109" fillId="45" borderId="0" xfId="70" applyFont="1" applyFill="1" applyBorder="1"/>
    <xf numFmtId="0" fontId="109" fillId="45" borderId="0" xfId="70" applyFont="1" applyFill="1" applyBorder="1" applyAlignment="1">
      <alignment vertical="center"/>
    </xf>
    <xf numFmtId="167" fontId="74" fillId="26" borderId="0" xfId="59" applyNumberFormat="1" applyFont="1" applyFill="1" applyBorder="1" applyAlignment="1">
      <alignment horizontal="right"/>
    </xf>
    <xf numFmtId="167" fontId="16" fillId="26" borderId="0" xfId="59" applyNumberFormat="1" applyFont="1" applyFill="1" applyBorder="1" applyAlignment="1">
      <alignment horizontal="right"/>
    </xf>
    <xf numFmtId="167" fontId="16" fillId="26" borderId="0" xfId="59" applyNumberFormat="1" applyFont="1" applyFill="1" applyBorder="1" applyAlignment="1">
      <alignment horizontal="right" indent="1"/>
    </xf>
    <xf numFmtId="0" fontId="15" fillId="25" borderId="11" xfId="70" applyFont="1" applyFill="1" applyBorder="1" applyAlignment="1">
      <alignment horizontal="center"/>
    </xf>
    <xf numFmtId="2" fontId="13" fillId="26" borderId="0" xfId="62" applyNumberFormat="1" applyFont="1" applyFill="1" applyBorder="1" applyAlignment="1">
      <alignment horizontal="left" indent="1"/>
    </xf>
    <xf numFmtId="0" fontId="20" fillId="25" borderId="0" xfId="70" applyFont="1" applyFill="1" applyBorder="1" applyAlignment="1">
      <alignment horizontal="right"/>
    </xf>
    <xf numFmtId="0" fontId="6" fillId="25" borderId="20" xfId="70" applyFill="1" applyBorder="1" applyAlignment="1"/>
    <xf numFmtId="0" fontId="16" fillId="24" borderId="0" xfId="61" applyFont="1" applyFill="1" applyBorder="1" applyAlignment="1">
      <alignment horizontal="left"/>
    </xf>
    <xf numFmtId="0" fontId="98" fillId="27" borderId="0" xfId="61" applyFont="1" applyFill="1" applyBorder="1" applyAlignment="1">
      <alignment horizontal="left"/>
    </xf>
    <xf numFmtId="0" fontId="16" fillId="24" borderId="0" xfId="61" applyFont="1" applyFill="1" applyBorder="1" applyAlignment="1"/>
    <xf numFmtId="0" fontId="15" fillId="24" borderId="0" xfId="40" applyFont="1" applyFill="1" applyBorder="1" applyAlignment="1" applyProtection="1">
      <alignment horizontal="left" indent="1"/>
    </xf>
    <xf numFmtId="0" fontId="20" fillId="24" borderId="0" xfId="40" applyFont="1" applyFill="1" applyBorder="1" applyAlignment="1" applyProtection="1">
      <alignment horizontal="left" indent="1"/>
    </xf>
    <xf numFmtId="168" fontId="16" fillId="24" borderId="0" xfId="40" applyNumberFormat="1" applyFont="1" applyFill="1" applyBorder="1" applyAlignment="1" applyProtection="1">
      <alignment horizontal="right" wrapText="1"/>
    </xf>
    <xf numFmtId="0" fontId="15" fillId="24" borderId="0" xfId="40" applyFont="1" applyFill="1" applyBorder="1" applyProtection="1"/>
    <xf numFmtId="0" fontId="16" fillId="24" borderId="0" xfId="40" applyFont="1" applyFill="1" applyBorder="1" applyProtection="1"/>
    <xf numFmtId="0" fontId="74" fillId="24" borderId="0" xfId="40" applyFont="1" applyFill="1" applyBorder="1" applyProtection="1"/>
    <xf numFmtId="0" fontId="15" fillId="24" borderId="0" xfId="40" applyFont="1" applyFill="1" applyBorder="1" applyAlignment="1" applyProtection="1">
      <alignment horizontal="left"/>
    </xf>
    <xf numFmtId="165" fontId="75" fillId="0" borderId="0" xfId="70" applyNumberFormat="1" applyFont="1"/>
    <xf numFmtId="0" fontId="74" fillId="43" borderId="0" xfId="70" applyFont="1" applyFill="1" applyBorder="1" applyAlignment="1">
      <alignment horizontal="right"/>
    </xf>
    <xf numFmtId="167" fontId="74" fillId="25" borderId="0" xfId="59" applyNumberFormat="1" applyFont="1" applyFill="1" applyBorder="1" applyAlignment="1">
      <alignment horizontal="right" indent="1"/>
    </xf>
    <xf numFmtId="170" fontId="15" fillId="25" borderId="11" xfId="70" applyNumberFormat="1" applyFont="1" applyFill="1" applyBorder="1" applyAlignment="1">
      <alignment horizontal="center"/>
    </xf>
    <xf numFmtId="171" fontId="20" fillId="26" borderId="0" xfId="40" applyNumberFormat="1" applyFont="1" applyFill="1" applyBorder="1" applyAlignment="1">
      <alignment horizontal="right" wrapText="1"/>
    </xf>
    <xf numFmtId="171" fontId="20" fillId="25" borderId="0" xfId="40" applyNumberFormat="1" applyFont="1" applyFill="1" applyBorder="1" applyAlignment="1">
      <alignment horizontal="right" wrapText="1"/>
    </xf>
    <xf numFmtId="0" fontId="15" fillId="25" borderId="11" xfId="70" applyFont="1" applyFill="1" applyBorder="1" applyAlignment="1" applyProtection="1">
      <alignment horizontal="center"/>
    </xf>
    <xf numFmtId="0" fontId="15" fillId="25" borderId="12" xfId="70" applyFont="1" applyFill="1" applyBorder="1" applyAlignment="1" applyProtection="1">
      <alignment horizontal="center"/>
    </xf>
    <xf numFmtId="165" fontId="16" fillId="27" borderId="0" xfId="40" applyNumberFormat="1" applyFont="1" applyFill="1" applyBorder="1" applyAlignment="1">
      <alignment horizontal="right" wrapText="1" indent="1"/>
    </xf>
    <xf numFmtId="0" fontId="51" fillId="25" borderId="0" xfId="70" applyFont="1" applyFill="1" applyAlignment="1"/>
    <xf numFmtId="0" fontId="51" fillId="0" borderId="0" xfId="70" applyFont="1" applyBorder="1" applyAlignment="1"/>
    <xf numFmtId="0" fontId="9" fillId="25" borderId="0" xfId="70" applyFont="1" applyFill="1" applyBorder="1" applyAlignment="1"/>
    <xf numFmtId="0" fontId="51" fillId="0" borderId="0" xfId="70" applyFont="1" applyAlignment="1"/>
    <xf numFmtId="167" fontId="7"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4" fillId="0" borderId="0" xfId="70" applyNumberFormat="1" applyFont="1" applyBorder="1" applyAlignment="1">
      <alignment vertical="center"/>
    </xf>
    <xf numFmtId="165" fontId="34" fillId="0" borderId="0" xfId="70" applyNumberFormat="1" applyFont="1" applyBorder="1" applyAlignment="1">
      <alignment vertical="center"/>
    </xf>
    <xf numFmtId="0" fontId="16" fillId="0" borderId="0" xfId="0" applyFont="1" applyAlignment="1">
      <alignment readingOrder="2"/>
    </xf>
    <xf numFmtId="0" fontId="16" fillId="24" borderId="0" xfId="40" applyFont="1" applyFill="1" applyBorder="1"/>
    <xf numFmtId="0" fontId="16" fillId="35" borderId="0" xfId="62" applyFont="1" applyFill="1" applyAlignment="1">
      <alignment vertical="center" wrapText="1"/>
    </xf>
    <xf numFmtId="0" fontId="94" fillId="37" borderId="0" xfId="62" applyFont="1" applyFill="1" applyBorder="1" applyAlignment="1">
      <alignment vertical="center"/>
    </xf>
    <xf numFmtId="0" fontId="7" fillId="35" borderId="0" xfId="62" applyFont="1" applyFill="1" applyAlignment="1">
      <alignment horizontal="left" vertical="center"/>
    </xf>
    <xf numFmtId="0" fontId="14" fillId="35" borderId="0" xfId="62" applyFont="1" applyFill="1" applyBorder="1" applyAlignment="1">
      <alignment horizontal="right" vertical="top" wrapText="1"/>
    </xf>
    <xf numFmtId="0" fontId="13" fillId="31" borderId="0" xfId="62" applyFont="1" applyFill="1" applyBorder="1" applyAlignment="1">
      <alignment horizontal="right"/>
    </xf>
    <xf numFmtId="0" fontId="14" fillId="35" borderId="38" xfId="62" applyFont="1" applyFill="1" applyBorder="1" applyAlignment="1">
      <alignment horizontal="right" vertical="top" wrapText="1"/>
    </xf>
    <xf numFmtId="0" fontId="15" fillId="35" borderId="0" xfId="62" applyFont="1" applyFill="1" applyBorder="1" applyAlignment="1">
      <alignment horizontal="right" vertical="center"/>
    </xf>
    <xf numFmtId="0" fontId="16" fillId="35" borderId="0" xfId="62" applyFont="1" applyFill="1" applyBorder="1" applyAlignment="1">
      <alignment horizontal="right" vertical="center" wrapText="1"/>
    </xf>
    <xf numFmtId="0" fontId="15" fillId="35" borderId="0" xfId="62" applyFont="1" applyFill="1" applyBorder="1" applyAlignment="1">
      <alignment horizontal="right" vertical="center" wrapText="1"/>
    </xf>
    <xf numFmtId="0" fontId="16" fillId="35" borderId="0" xfId="62" applyFont="1" applyFill="1" applyBorder="1" applyAlignment="1">
      <alignment horizontal="right" vertical="top" wrapText="1"/>
    </xf>
    <xf numFmtId="0" fontId="16" fillId="35" borderId="0" xfId="62" applyFont="1" applyFill="1" applyBorder="1" applyAlignment="1">
      <alignment horizontal="right" vertical="center"/>
    </xf>
    <xf numFmtId="0" fontId="16" fillId="35" borderId="0" xfId="62" applyFont="1" applyFill="1" applyBorder="1" applyAlignment="1">
      <alignment horizontal="right"/>
    </xf>
    <xf numFmtId="0" fontId="16" fillId="35" borderId="0" xfId="62" applyFont="1" applyFill="1" applyBorder="1" applyAlignment="1">
      <alignment horizontal="right" wrapText="1"/>
    </xf>
    <xf numFmtId="0" fontId="16" fillId="35" borderId="38" xfId="62" applyFont="1" applyFill="1" applyBorder="1" applyAlignment="1">
      <alignment horizontal="right"/>
    </xf>
    <xf numFmtId="0" fontId="6" fillId="35" borderId="0" xfId="62" applyFill="1" applyBorder="1" applyAlignment="1">
      <alignment horizontal="right" vertical="center"/>
    </xf>
    <xf numFmtId="0" fontId="15" fillId="0" borderId="11" xfId="0" applyFont="1" applyFill="1" applyBorder="1" applyAlignment="1">
      <alignment horizontal="center"/>
    </xf>
    <xf numFmtId="164" fontId="6" fillId="0" borderId="0" xfId="70" applyNumberFormat="1" applyFill="1"/>
    <xf numFmtId="165" fontId="6" fillId="0" borderId="0" xfId="70" applyNumberFormat="1" applyFill="1" applyAlignment="1">
      <alignment vertical="center"/>
    </xf>
    <xf numFmtId="0" fontId="60" fillId="0" borderId="0" xfId="70" applyFont="1" applyFill="1"/>
    <xf numFmtId="166" fontId="6" fillId="0" borderId="0" xfId="70" applyNumberFormat="1" applyFill="1"/>
    <xf numFmtId="0" fontId="20" fillId="24" borderId="19" xfId="61" applyFont="1" applyFill="1" applyBorder="1" applyAlignment="1">
      <alignment horizontal="left" wrapText="1"/>
    </xf>
    <xf numFmtId="0" fontId="15" fillId="26" borderId="12" xfId="70" applyFont="1" applyFill="1" applyBorder="1" applyAlignment="1">
      <alignment horizontal="center"/>
    </xf>
    <xf numFmtId="0" fontId="15" fillId="25" borderId="12" xfId="51" applyFont="1" applyFill="1" applyBorder="1" applyAlignment="1">
      <alignment horizontal="center" vertical="center"/>
    </xf>
    <xf numFmtId="0" fontId="6" fillId="26" borderId="0" xfId="52" applyFill="1" applyBorder="1"/>
    <xf numFmtId="0" fontId="15" fillId="25" borderId="0" xfId="52" applyFont="1" applyFill="1" applyBorder="1" applyAlignment="1">
      <alignment horizontal="left"/>
    </xf>
    <xf numFmtId="0" fontId="99" fillId="25" borderId="0" xfId="52" applyFont="1" applyFill="1" applyBorder="1" applyAlignment="1">
      <alignment horizontal="left"/>
    </xf>
    <xf numFmtId="0" fontId="15" fillId="25" borderId="0" xfId="51" applyFont="1" applyFill="1" applyBorder="1" applyAlignment="1">
      <alignment horizontal="right"/>
    </xf>
    <xf numFmtId="0" fontId="0" fillId="26" borderId="22" xfId="51" applyFont="1" applyFill="1" applyBorder="1"/>
    <xf numFmtId="0" fontId="13" fillId="25" borderId="22" xfId="51" applyFont="1" applyFill="1" applyBorder="1" applyAlignment="1">
      <alignment horizontal="left"/>
    </xf>
    <xf numFmtId="0" fontId="45" fillId="25" borderId="22" xfId="51" applyFont="1" applyFill="1" applyBorder="1" applyAlignment="1">
      <alignment horizontal="left"/>
    </xf>
    <xf numFmtId="0" fontId="0" fillId="0" borderId="22" xfId="51" applyFont="1" applyBorder="1"/>
    <xf numFmtId="0" fontId="20" fillId="0" borderId="0" xfId="51" applyFont="1" applyBorder="1" applyAlignment="1">
      <alignment vertical="top"/>
    </xf>
    <xf numFmtId="0" fontId="9" fillId="25" borderId="0" xfId="51" applyFont="1" applyFill="1" applyBorder="1"/>
    <xf numFmtId="0" fontId="15" fillId="25" borderId="11" xfId="51" applyFont="1" applyFill="1" applyBorder="1" applyAlignment="1">
      <alignment horizontal="center" vertical="center"/>
    </xf>
    <xf numFmtId="0" fontId="15" fillId="25" borderId="0" xfId="51" applyFont="1" applyFill="1" applyBorder="1" applyAlignment="1">
      <alignment horizontal="center" vertical="center"/>
    </xf>
    <xf numFmtId="49" fontId="15" fillId="25" borderId="0" xfId="51" applyNumberFormat="1" applyFont="1" applyFill="1" applyBorder="1" applyAlignment="1">
      <alignment horizontal="center" vertical="center" wrapText="1"/>
    </xf>
    <xf numFmtId="0" fontId="13" fillId="26" borderId="0" xfId="51" applyFont="1" applyFill="1" applyBorder="1" applyAlignment="1">
      <alignment horizontal="center"/>
    </xf>
    <xf numFmtId="0" fontId="20" fillId="25" borderId="0" xfId="51" applyFont="1" applyFill="1" applyBorder="1" applyAlignment="1">
      <alignment horizontal="center"/>
    </xf>
    <xf numFmtId="1" fontId="20" fillId="25" borderId="10" xfId="51" applyNumberFormat="1" applyFont="1" applyFill="1" applyBorder="1" applyAlignment="1">
      <alignment horizontal="center"/>
    </xf>
    <xf numFmtId="3" fontId="20" fillId="24" borderId="0" xfId="61" applyNumberFormat="1" applyFont="1" applyFill="1" applyBorder="1" applyAlignment="1">
      <alignment horizontal="center" wrapText="1"/>
    </xf>
    <xf numFmtId="0" fontId="13" fillId="25" borderId="19" xfId="51" applyFont="1" applyFill="1" applyBorder="1" applyAlignment="1">
      <alignment horizontal="center"/>
    </xf>
    <xf numFmtId="0" fontId="13" fillId="25" borderId="0" xfId="51" applyFont="1" applyFill="1" applyAlignment="1">
      <alignment horizontal="center"/>
    </xf>
    <xf numFmtId="0" fontId="13" fillId="0" borderId="0" xfId="51" applyFont="1" applyAlignment="1">
      <alignment horizontal="center"/>
    </xf>
    <xf numFmtId="165" fontId="16" fillId="27" borderId="0" xfId="61" applyNumberFormat="1" applyFont="1" applyFill="1" applyBorder="1" applyAlignment="1">
      <alignment horizontal="center" wrapText="1"/>
    </xf>
    <xf numFmtId="165" fontId="15" fillId="27" borderId="0" xfId="61" applyNumberFormat="1" applyFont="1" applyFill="1" applyBorder="1" applyAlignment="1">
      <alignment horizontal="center" wrapText="1"/>
    </xf>
    <xf numFmtId="0" fontId="15" fillId="39" borderId="0" xfId="61" applyFont="1" applyFill="1" applyBorder="1" applyAlignment="1">
      <alignment horizontal="left"/>
    </xf>
    <xf numFmtId="167" fontId="12" fillId="34" borderId="0" xfId="70" applyNumberFormat="1" applyFont="1" applyFill="1" applyBorder="1" applyAlignment="1">
      <alignment horizontal="right" indent="3"/>
    </xf>
    <xf numFmtId="4" fontId="15" fillId="39"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0" fillId="0" borderId="0" xfId="70" applyNumberFormat="1" applyFont="1" applyFill="1"/>
    <xf numFmtId="0" fontId="15" fillId="25" borderId="52" xfId="70" applyFont="1" applyFill="1" applyBorder="1" applyAlignment="1">
      <alignment horizontal="center"/>
    </xf>
    <xf numFmtId="0" fontId="15" fillId="25" borderId="11" xfId="70" applyFont="1" applyFill="1" applyBorder="1" applyAlignment="1">
      <alignment horizontal="center"/>
    </xf>
    <xf numFmtId="0" fontId="45" fillId="0" borderId="0" xfId="70" applyFont="1" applyProtection="1">
      <protection locked="0"/>
    </xf>
    <xf numFmtId="0" fontId="12" fillId="24" borderId="0" xfId="66" applyFont="1" applyFill="1" applyBorder="1" applyAlignment="1">
      <alignment horizontal="left" vertical="center"/>
    </xf>
    <xf numFmtId="0" fontId="47" fillId="25" borderId="0" xfId="63" applyFont="1" applyFill="1" applyBorder="1" applyAlignment="1">
      <alignment horizontal="left" vertical="center" wrapText="1"/>
    </xf>
    <xf numFmtId="0" fontId="16" fillId="25" borderId="0" xfId="70" applyFont="1" applyFill="1" applyBorder="1" applyAlignment="1">
      <alignment vertical="center"/>
    </xf>
    <xf numFmtId="4" fontId="7" fillId="25" borderId="0" xfId="63" applyNumberFormat="1" applyFont="1" applyFill="1" applyBorder="1" applyAlignment="1">
      <alignment horizontal="left" vertical="center" wrapText="1"/>
    </xf>
    <xf numFmtId="0" fontId="7" fillId="26" borderId="0" xfId="70" applyFont="1" applyFill="1" applyBorder="1" applyAlignment="1">
      <alignment vertical="center" wrapText="1"/>
    </xf>
    <xf numFmtId="0" fontId="7" fillId="25" borderId="0" xfId="70" applyFont="1" applyFill="1" applyBorder="1" applyAlignment="1">
      <alignment vertical="center" wrapText="1"/>
    </xf>
    <xf numFmtId="0" fontId="45" fillId="25" borderId="0" xfId="70" applyFont="1" applyFill="1" applyAlignment="1">
      <alignment vertical="center"/>
    </xf>
    <xf numFmtId="0" fontId="45" fillId="25" borderId="20" xfId="70" applyFont="1" applyFill="1" applyBorder="1" applyAlignment="1">
      <alignment vertical="center"/>
    </xf>
    <xf numFmtId="0" fontId="12" fillId="25" borderId="0" xfId="63" applyFont="1" applyFill="1" applyBorder="1" applyAlignment="1">
      <alignment horizontal="left" vertical="center" wrapText="1"/>
    </xf>
    <xf numFmtId="0" fontId="45" fillId="0" borderId="0" xfId="70" applyFont="1" applyAlignment="1">
      <alignment vertical="center"/>
    </xf>
    <xf numFmtId="0" fontId="12" fillId="24" borderId="0" xfId="40" applyFont="1" applyFill="1" applyBorder="1" applyAlignment="1">
      <alignment horizontal="left" vertical="center"/>
    </xf>
    <xf numFmtId="0" fontId="7" fillId="25" borderId="0" xfId="70" applyFont="1" applyFill="1" applyAlignment="1">
      <alignment vertical="center"/>
    </xf>
    <xf numFmtId="0" fontId="7" fillId="25" borderId="20" xfId="70" applyFont="1" applyFill="1" applyBorder="1" applyAlignment="1">
      <alignment vertical="center"/>
    </xf>
    <xf numFmtId="0" fontId="7" fillId="25" borderId="0" xfId="70" applyFont="1" applyFill="1" applyBorder="1" applyAlignment="1">
      <alignment vertical="center"/>
    </xf>
    <xf numFmtId="0" fontId="7" fillId="0" borderId="0" xfId="70" applyFont="1" applyAlignment="1">
      <alignment vertical="center"/>
    </xf>
    <xf numFmtId="0" fontId="12" fillId="27" borderId="0" xfId="40" applyFont="1" applyFill="1" applyBorder="1" applyAlignment="1">
      <alignment vertical="center"/>
    </xf>
    <xf numFmtId="4" fontId="7" fillId="26" borderId="0" xfId="63" applyNumberFormat="1" applyFont="1" applyFill="1" applyBorder="1" applyAlignment="1">
      <alignment horizontal="left" vertical="center" wrapText="1"/>
    </xf>
    <xf numFmtId="0" fontId="12" fillId="27" borderId="0" xfId="66" applyFont="1" applyFill="1" applyBorder="1" applyAlignment="1">
      <alignment horizontal="left" vertical="center"/>
    </xf>
    <xf numFmtId="0" fontId="7" fillId="26" borderId="0" xfId="70" applyFont="1" applyFill="1" applyAlignment="1">
      <alignment vertical="center" wrapText="1"/>
    </xf>
    <xf numFmtId="0" fontId="7" fillId="26" borderId="0" xfId="63" applyFont="1" applyFill="1" applyBorder="1" applyAlignment="1">
      <alignment horizontal="left" vertical="center" wrapText="1"/>
    </xf>
    <xf numFmtId="0" fontId="7" fillId="26" borderId="0" xfId="70" quotePrefix="1" applyFont="1" applyFill="1" applyBorder="1" applyAlignment="1">
      <alignment vertical="center" wrapText="1"/>
    </xf>
    <xf numFmtId="0" fontId="7" fillId="25" borderId="0" xfId="70" quotePrefix="1" applyFont="1" applyFill="1" applyBorder="1" applyAlignment="1">
      <alignment vertical="center" wrapText="1"/>
    </xf>
    <xf numFmtId="0" fontId="16" fillId="39" borderId="0" xfId="61" applyFont="1" applyFill="1" applyBorder="1" applyAlignment="1">
      <alignment horizontal="left" indent="1"/>
    </xf>
    <xf numFmtId="3" fontId="20" fillId="39" borderId="0" xfId="61" applyNumberFormat="1" applyFont="1" applyFill="1" applyBorder="1" applyAlignment="1">
      <alignment horizontal="center" wrapText="1"/>
    </xf>
    <xf numFmtId="0" fontId="16" fillId="39" borderId="0" xfId="61" applyFont="1" applyFill="1" applyBorder="1" applyAlignment="1"/>
    <xf numFmtId="0" fontId="45" fillId="25" borderId="0" xfId="70" applyFont="1" applyFill="1" applyProtection="1">
      <protection locked="0"/>
    </xf>
    <xf numFmtId="0" fontId="15" fillId="26" borderId="62" xfId="70" applyFont="1" applyFill="1" applyBorder="1" applyAlignment="1"/>
    <xf numFmtId="0" fontId="6" fillId="26" borderId="0" xfId="62" applyFill="1"/>
    <xf numFmtId="0" fontId="49" fillId="26" borderId="0" xfId="62" applyFont="1" applyFill="1"/>
    <xf numFmtId="0" fontId="45" fillId="25" borderId="19" xfId="70" applyFont="1" applyFill="1" applyBorder="1" applyProtection="1">
      <protection locked="0"/>
    </xf>
    <xf numFmtId="0" fontId="45" fillId="25" borderId="0" xfId="70" applyFont="1" applyFill="1" applyBorder="1" applyProtection="1">
      <protection locked="0"/>
    </xf>
    <xf numFmtId="0" fontId="20" fillId="24" borderId="0" xfId="40" applyFont="1" applyFill="1" applyBorder="1" applyProtection="1">
      <protection locked="0"/>
    </xf>
    <xf numFmtId="0" fontId="16" fillId="24" borderId="0" xfId="40" applyFont="1" applyFill="1" applyBorder="1" applyProtection="1">
      <protection locked="0"/>
    </xf>
    <xf numFmtId="167" fontId="16" fillId="25" borderId="0" xfId="70" applyNumberFormat="1" applyFont="1" applyFill="1" applyBorder="1" applyAlignment="1" applyProtection="1">
      <alignment horizontal="right"/>
      <protection locked="0"/>
    </xf>
    <xf numFmtId="0" fontId="10" fillId="25" borderId="0" xfId="70" applyFont="1" applyFill="1" applyBorder="1" applyProtection="1">
      <protection locked="0"/>
    </xf>
    <xf numFmtId="0" fontId="13" fillId="25" borderId="0" xfId="0" applyFont="1" applyFill="1" applyBorder="1" applyAlignment="1">
      <alignment horizontal="left" vertical="center"/>
    </xf>
    <xf numFmtId="49" fontId="54" fillId="36" borderId="0" xfId="40" applyNumberFormat="1" applyFont="1" applyFill="1" applyBorder="1" applyAlignment="1">
      <alignment horizontal="center" vertical="center" readingOrder="1"/>
    </xf>
    <xf numFmtId="2" fontId="46" fillId="26" borderId="0" xfId="70" applyNumberFormat="1" applyFont="1" applyFill="1" applyBorder="1" applyAlignment="1">
      <alignment horizontal="center"/>
    </xf>
    <xf numFmtId="0" fontId="15" fillId="25" borderId="0" xfId="0" applyFont="1" applyFill="1" applyBorder="1" applyAlignment="1">
      <alignment horizontal="center"/>
    </xf>
    <xf numFmtId="0" fontId="15" fillId="25" borderId="0" xfId="0" applyFont="1" applyFill="1" applyBorder="1" applyAlignment="1">
      <alignment horizontal="center"/>
    </xf>
    <xf numFmtId="0" fontId="84" fillId="26" borderId="0" xfId="62" applyFont="1" applyFill="1" applyBorder="1" applyAlignment="1">
      <alignment horizontal="center" vertical="center"/>
    </xf>
    <xf numFmtId="1" fontId="74" fillId="25" borderId="0" xfId="62" applyNumberFormat="1" applyFont="1" applyFill="1" applyBorder="1" applyAlignment="1">
      <alignment horizontal="right"/>
    </xf>
    <xf numFmtId="3" fontId="74" fillId="25" borderId="0" xfId="62" applyNumberFormat="1" applyFont="1" applyFill="1" applyBorder="1" applyAlignment="1">
      <alignment horizontal="right"/>
    </xf>
    <xf numFmtId="0" fontId="49" fillId="0" borderId="0" xfId="62" applyFont="1" applyFill="1" applyBorder="1"/>
    <xf numFmtId="0" fontId="60" fillId="0" borderId="0" xfId="62" applyFont="1" applyFill="1" applyBorder="1" applyAlignment="1"/>
    <xf numFmtId="0" fontId="49" fillId="26" borderId="0" xfId="62" applyFont="1" applyFill="1" applyBorder="1"/>
    <xf numFmtId="0" fontId="15" fillId="26" borderId="0" xfId="62" applyFont="1" applyFill="1" applyBorder="1" applyAlignment="1">
      <alignment horizontal="left" indent="1"/>
    </xf>
    <xf numFmtId="0" fontId="6" fillId="26" borderId="0" xfId="62" applyFill="1" applyBorder="1"/>
    <xf numFmtId="0" fontId="74" fillId="26" borderId="0" xfId="62" applyFont="1" applyFill="1" applyBorder="1" applyAlignment="1">
      <alignment horizontal="left"/>
    </xf>
    <xf numFmtId="3" fontId="44" fillId="26" borderId="0" xfId="62" applyNumberFormat="1" applyFont="1" applyFill="1" applyBorder="1" applyAlignment="1">
      <alignment horizontal="right"/>
    </xf>
    <xf numFmtId="0" fontId="33" fillId="26" borderId="0" xfId="40" applyFont="1" applyFill="1" applyBorder="1"/>
    <xf numFmtId="0" fontId="20" fillId="26" borderId="0" xfId="62" applyFont="1" applyFill="1" applyBorder="1" applyAlignment="1">
      <alignment horizontal="justify" wrapText="1"/>
    </xf>
    <xf numFmtId="0" fontId="63" fillId="26" borderId="0" xfId="62" applyFont="1" applyFill="1" applyBorder="1" applyAlignment="1">
      <alignment horizontal="left" vertical="center" indent="1"/>
    </xf>
    <xf numFmtId="0" fontId="61" fillId="26" borderId="0" xfId="62" applyFont="1" applyFill="1" applyBorder="1" applyAlignment="1">
      <alignment vertical="center"/>
    </xf>
    <xf numFmtId="0" fontId="60" fillId="26" borderId="0" xfId="62" applyFont="1" applyFill="1" applyBorder="1" applyAlignment="1">
      <alignment vertical="center"/>
    </xf>
    <xf numFmtId="1" fontId="15" fillId="26" borderId="0" xfId="40" applyNumberFormat="1" applyFont="1" applyFill="1" applyBorder="1" applyAlignment="1">
      <alignment horizontal="center" wrapText="1"/>
    </xf>
    <xf numFmtId="164" fontId="15" fillId="26" borderId="0" xfId="40" applyNumberFormat="1" applyFont="1" applyFill="1" applyBorder="1" applyAlignment="1">
      <alignment horizontal="right" wrapText="1" indent="2"/>
    </xf>
    <xf numFmtId="0" fontId="60" fillId="26" borderId="0" xfId="62" applyFont="1" applyFill="1" applyBorder="1"/>
    <xf numFmtId="1" fontId="74" fillId="25" borderId="0" xfId="62" applyNumberFormat="1" applyFont="1" applyFill="1" applyBorder="1" applyAlignment="1">
      <alignment horizontal="center"/>
    </xf>
    <xf numFmtId="3" fontId="74" fillId="25" borderId="0" xfId="62" applyNumberFormat="1" applyFont="1" applyFill="1" applyBorder="1" applyAlignment="1">
      <alignment horizontal="center"/>
    </xf>
    <xf numFmtId="3" fontId="15" fillId="25" borderId="0" xfId="62" applyNumberFormat="1" applyFont="1" applyFill="1" applyBorder="1" applyAlignment="1">
      <alignment horizontal="center"/>
    </xf>
    <xf numFmtId="0" fontId="15" fillId="26" borderId="0" xfId="0" applyFont="1" applyFill="1" applyBorder="1" applyAlignment="1">
      <alignment horizontal="center"/>
    </xf>
    <xf numFmtId="1" fontId="74" fillId="26" borderId="0" xfId="62" applyNumberFormat="1" applyFont="1" applyFill="1" applyBorder="1" applyAlignment="1">
      <alignment horizontal="right"/>
    </xf>
    <xf numFmtId="3" fontId="15" fillId="26" borderId="0" xfId="62" applyNumberFormat="1" applyFont="1" applyFill="1" applyBorder="1" applyAlignment="1">
      <alignment horizontal="right" indent="2"/>
    </xf>
    <xf numFmtId="3" fontId="74" fillId="26" borderId="0" xfId="62" applyNumberFormat="1" applyFont="1" applyFill="1" applyBorder="1" applyAlignment="1">
      <alignment horizontal="right"/>
    </xf>
    <xf numFmtId="3" fontId="15" fillId="26" borderId="0" xfId="62" applyNumberFormat="1" applyFont="1" applyFill="1" applyBorder="1" applyAlignment="1">
      <alignment horizontal="right"/>
    </xf>
    <xf numFmtId="1" fontId="15" fillId="26" borderId="63" xfId="0" applyNumberFormat="1" applyFont="1" applyFill="1" applyBorder="1" applyAlignment="1"/>
    <xf numFmtId="1" fontId="74" fillId="26" borderId="0" xfId="62" applyNumberFormat="1" applyFont="1" applyFill="1" applyBorder="1" applyAlignment="1"/>
    <xf numFmtId="3" fontId="74" fillId="26" borderId="0" xfId="62" applyNumberFormat="1" applyFont="1" applyFill="1" applyBorder="1" applyAlignment="1"/>
    <xf numFmtId="1" fontId="15" fillId="26" borderId="63" xfId="0" applyNumberFormat="1" applyFont="1" applyFill="1" applyBorder="1" applyAlignment="1">
      <alignment horizontal="center"/>
    </xf>
    <xf numFmtId="1" fontId="74" fillId="26" borderId="0" xfId="62" applyNumberFormat="1" applyFont="1" applyFill="1" applyBorder="1" applyAlignment="1">
      <alignment horizontal="center"/>
    </xf>
    <xf numFmtId="3" fontId="15" fillId="26" borderId="0" xfId="62" applyNumberFormat="1" applyFont="1" applyFill="1" applyBorder="1" applyAlignment="1">
      <alignment horizontal="center"/>
    </xf>
    <xf numFmtId="3" fontId="74" fillId="26" borderId="0" xfId="62" applyNumberFormat="1" applyFont="1" applyFill="1" applyBorder="1" applyAlignment="1">
      <alignment horizontal="center"/>
    </xf>
    <xf numFmtId="1" fontId="15" fillId="25" borderId="63" xfId="0" applyNumberFormat="1" applyFont="1" applyFill="1" applyBorder="1" applyAlignment="1">
      <alignment horizontal="center"/>
    </xf>
    <xf numFmtId="3" fontId="74" fillId="25" borderId="0" xfId="62" applyNumberFormat="1" applyFont="1" applyFill="1" applyBorder="1" applyAlignment="1"/>
    <xf numFmtId="1" fontId="15" fillId="25" borderId="63" xfId="0" applyNumberFormat="1" applyFont="1" applyFill="1" applyBorder="1" applyAlignment="1">
      <alignment horizontal="right"/>
    </xf>
    <xf numFmtId="0" fontId="15" fillId="25" borderId="0" xfId="0" applyFont="1" applyFill="1" applyBorder="1" applyAlignment="1">
      <alignment horizontal="right"/>
    </xf>
    <xf numFmtId="3" fontId="7" fillId="26" borderId="0" xfId="70" applyNumberFormat="1" applyFont="1" applyFill="1" applyBorder="1"/>
    <xf numFmtId="0" fontId="80" fillId="26" borderId="0" xfId="70" applyFont="1" applyFill="1" applyBorder="1" applyAlignment="1">
      <alignment horizontal="left" vertical="center"/>
    </xf>
    <xf numFmtId="3" fontId="16" fillId="26" borderId="0" xfId="70" applyNumberFormat="1" applyFont="1" applyFill="1" applyBorder="1" applyAlignment="1">
      <alignment horizontal="right"/>
    </xf>
    <xf numFmtId="0" fontId="20" fillId="25" borderId="64" xfId="62" applyFont="1" applyFill="1" applyBorder="1" applyAlignment="1">
      <alignment vertical="top"/>
    </xf>
    <xf numFmtId="0" fontId="79" fillId="26" borderId="65" xfId="0" applyFont="1" applyFill="1" applyBorder="1" applyAlignment="1">
      <alignment horizontal="left" vertical="center" wrapText="1"/>
    </xf>
    <xf numFmtId="0" fontId="79" fillId="26" borderId="0" xfId="0" applyFont="1" applyFill="1" applyBorder="1" applyAlignment="1">
      <alignment horizontal="left" vertical="center" wrapText="1"/>
    </xf>
    <xf numFmtId="1" fontId="15" fillId="26" borderId="63" xfId="0" applyNumberFormat="1" applyFont="1" applyFill="1" applyBorder="1" applyAlignment="1">
      <alignment horizontal="right"/>
    </xf>
    <xf numFmtId="0" fontId="15" fillId="26" borderId="0" xfId="0" applyFont="1" applyFill="1" applyBorder="1" applyAlignment="1">
      <alignment horizontal="right"/>
    </xf>
    <xf numFmtId="0" fontId="87" fillId="26" borderId="0" xfId="62" applyFont="1" applyFill="1" applyAlignment="1">
      <alignment horizontal="center"/>
    </xf>
    <xf numFmtId="0" fontId="74"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6" fillId="25" borderId="0" xfId="62" applyNumberFormat="1" applyFont="1" applyFill="1" applyBorder="1" applyAlignment="1">
      <alignment horizontal="center"/>
    </xf>
    <xf numFmtId="3" fontId="16" fillId="25" borderId="0" xfId="62" applyNumberFormat="1" applyFont="1" applyFill="1" applyBorder="1" applyAlignment="1">
      <alignment horizontal="right"/>
    </xf>
    <xf numFmtId="3" fontId="16" fillId="26" borderId="0" xfId="62" applyNumberFormat="1" applyFont="1" applyFill="1" applyBorder="1" applyAlignment="1"/>
    <xf numFmtId="3" fontId="16" fillId="26" borderId="0" xfId="62" applyNumberFormat="1" applyFont="1" applyFill="1" applyBorder="1" applyAlignment="1">
      <alignment horizontal="center"/>
    </xf>
    <xf numFmtId="3" fontId="16" fillId="26" borderId="0" xfId="62" applyNumberFormat="1" applyFont="1" applyFill="1" applyBorder="1" applyAlignment="1">
      <alignment horizontal="right"/>
    </xf>
    <xf numFmtId="3" fontId="16" fillId="25" borderId="0" xfId="62" applyNumberFormat="1" applyFont="1" applyFill="1" applyBorder="1" applyAlignment="1"/>
    <xf numFmtId="165" fontId="6" fillId="0" borderId="0" xfId="70" applyNumberFormat="1" applyFill="1"/>
    <xf numFmtId="0" fontId="15" fillId="26" borderId="11" xfId="0" applyFont="1" applyFill="1" applyBorder="1" applyAlignment="1">
      <alignment horizontal="center"/>
    </xf>
    <xf numFmtId="0" fontId="74" fillId="25" borderId="0" xfId="70" applyFont="1" applyFill="1" applyBorder="1" applyAlignment="1">
      <alignment horizontal="left"/>
    </xf>
    <xf numFmtId="0" fontId="16" fillId="25" borderId="0" xfId="70" applyNumberFormat="1" applyFont="1" applyFill="1" applyBorder="1" applyAlignment="1">
      <alignment horizontal="right"/>
    </xf>
    <xf numFmtId="0" fontId="15" fillId="25"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6" fillId="26" borderId="0" xfId="62" applyFill="1" applyBorder="1" applyAlignment="1">
      <alignment vertical="center"/>
    </xf>
    <xf numFmtId="0" fontId="6" fillId="25" borderId="19" xfId="62" applyFill="1" applyBorder="1" applyAlignment="1">
      <alignment vertical="center"/>
    </xf>
    <xf numFmtId="0" fontId="6" fillId="0" borderId="0" xfId="62" applyFill="1" applyBorder="1" applyAlignment="1">
      <alignment vertical="center"/>
    </xf>
    <xf numFmtId="0" fontId="60" fillId="25" borderId="0" xfId="62" applyFont="1" applyFill="1" applyAlignment="1">
      <alignment vertical="center"/>
    </xf>
    <xf numFmtId="0" fontId="15" fillId="25" borderId="0" xfId="62" applyFont="1" applyFill="1" applyBorder="1" applyAlignment="1">
      <alignment horizontal="left" vertical="center"/>
    </xf>
    <xf numFmtId="0" fontId="15" fillId="25" borderId="0" xfId="62" applyFont="1" applyFill="1" applyBorder="1" applyAlignment="1">
      <alignment horizontal="justify" vertical="center"/>
    </xf>
    <xf numFmtId="3" fontId="16" fillId="25" borderId="0" xfId="62" applyNumberFormat="1" applyFont="1" applyFill="1" applyBorder="1" applyAlignment="1">
      <alignment vertical="center"/>
    </xf>
    <xf numFmtId="0" fontId="15" fillId="25" borderId="0" xfId="62" applyFont="1" applyFill="1" applyBorder="1" applyAlignment="1">
      <alignment horizontal="left"/>
    </xf>
    <xf numFmtId="0" fontId="87" fillId="26" borderId="0" xfId="62" applyFont="1" applyFill="1" applyAlignment="1">
      <alignment horizontal="center" vertical="center"/>
    </xf>
    <xf numFmtId="3" fontId="16" fillId="25" borderId="0" xfId="62" applyNumberFormat="1" applyFont="1" applyFill="1" applyBorder="1" applyAlignment="1">
      <alignment horizontal="center" vertical="center"/>
    </xf>
    <xf numFmtId="3" fontId="16" fillId="25" borderId="0" xfId="62" applyNumberFormat="1" applyFont="1" applyFill="1" applyBorder="1" applyAlignment="1">
      <alignment horizontal="right" vertical="center"/>
    </xf>
    <xf numFmtId="3" fontId="16" fillId="26" borderId="0" xfId="62" applyNumberFormat="1" applyFont="1" applyFill="1" applyBorder="1" applyAlignment="1">
      <alignment vertical="center"/>
    </xf>
    <xf numFmtId="3" fontId="16" fillId="26" borderId="0" xfId="62" applyNumberFormat="1" applyFont="1" applyFill="1" applyBorder="1" applyAlignment="1">
      <alignment horizontal="center" vertical="center"/>
    </xf>
    <xf numFmtId="3" fontId="16" fillId="26" borderId="0" xfId="62" applyNumberFormat="1" applyFont="1" applyFill="1" applyBorder="1" applyAlignment="1">
      <alignment horizontal="right" vertical="center"/>
    </xf>
    <xf numFmtId="164" fontId="16" fillId="27" borderId="20" xfId="40" applyNumberFormat="1" applyFont="1" applyFill="1" applyBorder="1" applyAlignment="1">
      <alignment horizontal="center" readingOrder="1"/>
    </xf>
    <xf numFmtId="164" fontId="16" fillId="27" borderId="0" xfId="40" applyNumberFormat="1" applyFont="1" applyFill="1" applyBorder="1" applyAlignment="1">
      <alignment horizontal="center" readingOrder="1"/>
    </xf>
    <xf numFmtId="0" fontId="74" fillId="25" borderId="0" xfId="70" applyFont="1" applyFill="1" applyBorder="1" applyAlignment="1">
      <alignment horizontal="left"/>
    </xf>
    <xf numFmtId="0" fontId="74" fillId="26" borderId="0" xfId="70" applyFont="1" applyFill="1" applyBorder="1" applyAlignment="1">
      <alignment horizontal="left"/>
    </xf>
    <xf numFmtId="0" fontId="15" fillId="25" borderId="0" xfId="70" applyFont="1" applyFill="1" applyBorder="1" applyAlignment="1">
      <alignment horizontal="left"/>
    </xf>
    <xf numFmtId="0" fontId="13" fillId="25" borderId="22" xfId="70" applyFont="1" applyFill="1" applyBorder="1" applyAlignment="1">
      <alignment horizontal="left"/>
    </xf>
    <xf numFmtId="0" fontId="20" fillId="24" borderId="0" xfId="40" applyFont="1" applyFill="1" applyBorder="1" applyAlignment="1" applyProtection="1">
      <alignment horizontal="left"/>
    </xf>
    <xf numFmtId="49" fontId="15" fillId="25" borderId="12" xfId="62" applyNumberFormat="1" applyFont="1" applyFill="1" applyBorder="1" applyAlignment="1">
      <alignment horizontal="center" vertical="center" wrapText="1"/>
    </xf>
    <xf numFmtId="0" fontId="15" fillId="25" borderId="0" xfId="70" applyFont="1" applyFill="1" applyBorder="1" applyAlignment="1">
      <alignment horizontal="left"/>
    </xf>
    <xf numFmtId="165" fontId="13" fillId="26" borderId="0" xfId="70" applyNumberFormat="1" applyFont="1" applyFill="1" applyBorder="1" applyAlignment="1">
      <alignment horizontal="center" vertical="center"/>
    </xf>
    <xf numFmtId="0" fontId="15" fillId="25" borderId="12" xfId="70" applyFont="1" applyFill="1" applyBorder="1" applyAlignment="1">
      <alignment horizontal="center"/>
    </xf>
    <xf numFmtId="0" fontId="51" fillId="25" borderId="0" xfId="70" applyFont="1" applyFill="1" applyAlignment="1">
      <alignment vertical="center"/>
    </xf>
    <xf numFmtId="0" fontId="51" fillId="25" borderId="20" xfId="70" applyFont="1" applyFill="1" applyBorder="1" applyAlignment="1">
      <alignment vertical="center"/>
    </xf>
    <xf numFmtId="0" fontId="10" fillId="25" borderId="0" xfId="70" applyFont="1" applyFill="1" applyBorder="1" applyAlignment="1">
      <alignment vertical="center"/>
    </xf>
    <xf numFmtId="0" fontId="51" fillId="25" borderId="0" xfId="70" applyFont="1" applyFill="1" applyBorder="1" applyAlignment="1">
      <alignment vertical="center"/>
    </xf>
    <xf numFmtId="0" fontId="51" fillId="0" borderId="0" xfId="70" applyFont="1" applyAlignment="1">
      <alignment vertical="center"/>
    </xf>
    <xf numFmtId="1" fontId="85" fillId="26" borderId="0" xfId="70" applyNumberFormat="1" applyFont="1" applyFill="1" applyBorder="1" applyAlignment="1">
      <alignment horizontal="right" vertical="center"/>
    </xf>
    <xf numFmtId="167" fontId="6" fillId="0" borderId="0" xfId="70" applyNumberFormat="1" applyFill="1"/>
    <xf numFmtId="0" fontId="17" fillId="0" borderId="0" xfId="70" applyFont="1" applyAlignment="1"/>
    <xf numFmtId="164" fontId="60" fillId="0" borderId="0" xfId="70" applyNumberFormat="1" applyFont="1" applyFill="1"/>
    <xf numFmtId="168" fontId="6" fillId="0" borderId="0" xfId="70" applyNumberFormat="1" applyFill="1"/>
    <xf numFmtId="0" fontId="6" fillId="0" borderId="0" xfId="219" applyFont="1"/>
    <xf numFmtId="0" fontId="9" fillId="25" borderId="0" xfId="0" applyFont="1" applyFill="1" applyBorder="1"/>
    <xf numFmtId="0" fontId="15" fillId="25" borderId="0" xfId="0" applyFont="1" applyFill="1" applyBorder="1" applyAlignment="1">
      <alignment horizontal="center"/>
    </xf>
    <xf numFmtId="0" fontId="57" fillId="26" borderId="0" xfId="62" applyFont="1" applyFill="1" applyBorder="1"/>
    <xf numFmtId="0" fontId="15" fillId="26" borderId="51" xfId="70" applyFont="1" applyFill="1" applyBorder="1" applyAlignment="1"/>
    <xf numFmtId="167" fontId="16" fillId="27" borderId="68" xfId="40" applyNumberFormat="1" applyFont="1" applyFill="1" applyBorder="1" applyAlignment="1">
      <alignment horizontal="right" wrapText="1" indent="1"/>
    </xf>
    <xf numFmtId="167" fontId="74" fillId="26" borderId="0" xfId="62" applyNumberFormat="1" applyFont="1" applyFill="1" applyBorder="1" applyAlignment="1">
      <alignment horizontal="right" indent="1"/>
    </xf>
    <xf numFmtId="165" fontId="7" fillId="25" borderId="0" xfId="0" applyNumberFormat="1" applyFont="1" applyFill="1" applyBorder="1" applyAlignment="1">
      <alignment horizontal="right" indent="1"/>
    </xf>
    <xf numFmtId="167" fontId="74" fillId="27" borderId="69" xfId="40" applyNumberFormat="1" applyFont="1" applyFill="1" applyBorder="1" applyAlignment="1">
      <alignment horizontal="right" wrapText="1" indent="1"/>
    </xf>
    <xf numFmtId="167" fontId="16" fillId="27" borderId="69" xfId="40" applyNumberFormat="1" applyFont="1" applyFill="1" applyBorder="1" applyAlignment="1">
      <alignment horizontal="right" wrapText="1" indent="1"/>
    </xf>
    <xf numFmtId="167" fontId="16" fillId="27" borderId="69" xfId="40" applyNumberFormat="1" applyFont="1" applyFill="1" applyBorder="1" applyAlignment="1">
      <alignment horizontal="center" wrapText="1"/>
    </xf>
    <xf numFmtId="165" fontId="74" fillId="27" borderId="69" xfId="58" applyNumberFormat="1" applyFont="1" applyFill="1" applyBorder="1" applyAlignment="1">
      <alignment horizontal="right" wrapText="1" indent="1"/>
    </xf>
    <xf numFmtId="165" fontId="16" fillId="27" borderId="69" xfId="40" applyNumberFormat="1" applyFont="1" applyFill="1" applyBorder="1" applyAlignment="1">
      <alignment horizontal="right" wrapText="1" indent="1"/>
    </xf>
    <xf numFmtId="2" fontId="16" fillId="27" borderId="69" xfId="40" applyNumberFormat="1" applyFont="1" applyFill="1" applyBorder="1" applyAlignment="1">
      <alignment horizontal="right" wrapText="1" indent="1"/>
    </xf>
    <xf numFmtId="167" fontId="74" fillId="27" borderId="68" xfId="40" applyNumberFormat="1" applyFont="1" applyFill="1" applyBorder="1" applyAlignment="1">
      <alignment horizontal="right" wrapText="1" indent="1"/>
    </xf>
    <xf numFmtId="0" fontId="21" fillId="25" borderId="0" xfId="0" applyFont="1" applyFill="1" applyBorder="1" applyAlignment="1"/>
    <xf numFmtId="164" fontId="16" fillId="24" borderId="0" xfId="40" applyNumberFormat="1" applyFont="1" applyFill="1" applyBorder="1" applyAlignment="1">
      <alignment wrapText="1"/>
    </xf>
    <xf numFmtId="0" fontId="16" fillId="25" borderId="0" xfId="0" applyFont="1" applyFill="1" applyBorder="1" applyAlignment="1">
      <alignment horizontal="left" indent="4"/>
    </xf>
    <xf numFmtId="0" fontId="16" fillId="26" borderId="0" xfId="0" applyFont="1" applyFill="1" applyBorder="1"/>
    <xf numFmtId="0" fontId="15" fillId="25" borderId="0" xfId="0" applyFont="1" applyFill="1" applyBorder="1" applyAlignment="1"/>
    <xf numFmtId="0" fontId="15" fillId="25" borderId="0" xfId="0" applyFont="1" applyFill="1" applyBorder="1" applyAlignment="1">
      <alignment horizontal="center"/>
    </xf>
    <xf numFmtId="0" fontId="14" fillId="25" borderId="0" xfId="0" applyFont="1" applyFill="1" applyBorder="1"/>
    <xf numFmtId="0" fontId="18" fillId="29" borderId="20" xfId="62" applyFont="1" applyFill="1" applyBorder="1" applyAlignment="1" applyProtection="1">
      <alignment horizontal="center" vertical="center"/>
    </xf>
    <xf numFmtId="165" fontId="49" fillId="0" borderId="0" xfId="0" applyNumberFormat="1" applyFont="1"/>
    <xf numFmtId="0" fontId="97" fillId="34" borderId="0" xfId="68" applyFill="1" applyAlignment="1" applyProtection="1"/>
    <xf numFmtId="174" fontId="16" fillId="35" borderId="0" xfId="62" applyNumberFormat="1" applyFont="1" applyFill="1" applyAlignment="1">
      <alignment horizontal="right" vertical="center" wrapText="1"/>
    </xf>
    <xf numFmtId="174" fontId="16" fillId="26" borderId="0" xfId="62" applyNumberFormat="1" applyFont="1" applyFill="1" applyBorder="1" applyAlignment="1">
      <alignment horizontal="right" vertical="center" wrapText="1"/>
    </xf>
    <xf numFmtId="167" fontId="74" fillId="26" borderId="10" xfId="0" applyNumberFormat="1" applyFont="1" applyFill="1" applyBorder="1" applyAlignment="1">
      <alignment horizontal="right" vertical="center" indent="2"/>
    </xf>
    <xf numFmtId="167" fontId="7" fillId="26" borderId="0" xfId="0" applyNumberFormat="1" applyFont="1" applyFill="1" applyBorder="1" applyAlignment="1">
      <alignment horizontal="right" indent="2"/>
    </xf>
    <xf numFmtId="165" fontId="74" fillId="26" borderId="10" xfId="0" applyNumberFormat="1" applyFont="1" applyFill="1" applyBorder="1" applyAlignment="1">
      <alignment horizontal="right" vertical="center" indent="2"/>
    </xf>
    <xf numFmtId="165" fontId="7" fillId="26" borderId="0" xfId="0" applyNumberFormat="1" applyFont="1" applyFill="1" applyBorder="1" applyAlignment="1">
      <alignment horizontal="right" indent="2"/>
    </xf>
    <xf numFmtId="0" fontId="93" fillId="31" borderId="0" xfId="62" applyFont="1" applyFill="1" applyBorder="1" applyAlignment="1">
      <alignment wrapText="1"/>
    </xf>
    <xf numFmtId="0" fontId="15" fillId="25" borderId="0" xfId="70" applyFont="1" applyFill="1" applyBorder="1" applyAlignment="1">
      <alignment horizontal="left"/>
    </xf>
    <xf numFmtId="0" fontId="17" fillId="25" borderId="0" xfId="70" applyFont="1" applyFill="1" applyAlignment="1"/>
    <xf numFmtId="0" fontId="17" fillId="25" borderId="20" xfId="70" applyFont="1" applyFill="1" applyBorder="1" applyAlignment="1"/>
    <xf numFmtId="0" fontId="17" fillId="25" borderId="0" xfId="70" applyFont="1" applyFill="1" applyBorder="1" applyAlignment="1"/>
    <xf numFmtId="0" fontId="74" fillId="25" borderId="0" xfId="70" applyFont="1" applyFill="1" applyBorder="1" applyAlignment="1">
      <alignment horizontal="left"/>
    </xf>
    <xf numFmtId="0" fontId="13"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15" fillId="26" borderId="11" xfId="70" applyFont="1" applyFill="1" applyBorder="1" applyAlignment="1">
      <alignment horizont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13" fillId="25" borderId="23" xfId="70" applyFont="1" applyFill="1" applyBorder="1" applyAlignment="1">
      <alignment horizontal="left"/>
    </xf>
    <xf numFmtId="0" fontId="13" fillId="25" borderId="0" xfId="70" applyFont="1" applyFill="1" applyBorder="1" applyAlignment="1">
      <alignment horizontal="left"/>
    </xf>
    <xf numFmtId="0" fontId="6" fillId="0" borderId="0" xfId="0" applyFont="1"/>
    <xf numFmtId="165" fontId="6" fillId="0" borderId="0" xfId="70" applyNumberFormat="1" applyAlignment="1"/>
    <xf numFmtId="0" fontId="15" fillId="25" borderId="49" xfId="70" applyFont="1" applyFill="1" applyBorder="1" applyAlignment="1">
      <alignment horizontal="center" vertical="center" wrapText="1"/>
    </xf>
    <xf numFmtId="0" fontId="15" fillId="25" borderId="72" xfId="70" applyFont="1" applyFill="1" applyBorder="1" applyAlignment="1">
      <alignment horizontal="center" vertical="center" wrapText="1"/>
    </xf>
    <xf numFmtId="0" fontId="15" fillId="25" borderId="13" xfId="70" applyFont="1" applyFill="1" applyBorder="1" applyAlignment="1">
      <alignment horizontal="center" vertical="center" wrapText="1"/>
    </xf>
    <xf numFmtId="0" fontId="74" fillId="25" borderId="0" xfId="78" applyFont="1" applyFill="1" applyBorder="1" applyAlignment="1">
      <alignment horizontal="left" vertical="center"/>
    </xf>
    <xf numFmtId="171" fontId="74" fillId="26" borderId="49" xfId="70" applyNumberFormat="1" applyFont="1" applyFill="1" applyBorder="1" applyAlignment="1">
      <alignment horizontal="right" vertical="center" wrapText="1"/>
    </xf>
    <xf numFmtId="165" fontId="74" fillId="26" borderId="49" xfId="70" applyNumberFormat="1" applyFont="1" applyFill="1" applyBorder="1" applyAlignment="1">
      <alignment horizontal="right" vertical="center" wrapText="1" indent="2"/>
    </xf>
    <xf numFmtId="3" fontId="74" fillId="26" borderId="0" xfId="70" applyNumberFormat="1" applyFont="1" applyFill="1" applyBorder="1" applyAlignment="1">
      <alignment horizontal="right" vertical="center" wrapText="1"/>
    </xf>
    <xf numFmtId="167" fontId="74"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wrapText="1"/>
    </xf>
    <xf numFmtId="165" fontId="12" fillId="26" borderId="0" xfId="70" applyNumberFormat="1" applyFont="1" applyFill="1" applyBorder="1" applyAlignment="1">
      <alignment horizontal="right" vertical="center" wrapText="1" indent="2"/>
    </xf>
    <xf numFmtId="3" fontId="12" fillId="26" borderId="0" xfId="70" applyNumberFormat="1" applyFont="1" applyFill="1" applyBorder="1" applyAlignment="1">
      <alignment horizontal="right" vertical="center" wrapText="1"/>
    </xf>
    <xf numFmtId="167" fontId="12" fillId="25" borderId="0" xfId="70" applyNumberFormat="1" applyFont="1" applyFill="1" applyBorder="1" applyAlignment="1">
      <alignment horizontal="right" vertical="center" wrapText="1" indent="2"/>
    </xf>
    <xf numFmtId="171" fontId="7" fillId="26" borderId="0" xfId="70" applyNumberFormat="1" applyFont="1" applyFill="1" applyBorder="1" applyAlignment="1">
      <alignment horizontal="right" vertical="center" wrapText="1"/>
    </xf>
    <xf numFmtId="165" fontId="7" fillId="26" borderId="0" xfId="70" applyNumberFormat="1" applyFont="1" applyFill="1" applyBorder="1" applyAlignment="1">
      <alignment horizontal="right" vertical="center" wrapText="1" indent="2"/>
    </xf>
    <xf numFmtId="3" fontId="7" fillId="26" borderId="0" xfId="70" applyNumberFormat="1" applyFont="1" applyFill="1" applyBorder="1" applyAlignment="1">
      <alignment horizontal="right" vertical="center" wrapText="1"/>
    </xf>
    <xf numFmtId="167" fontId="7"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indent="2"/>
    </xf>
    <xf numFmtId="171" fontId="7" fillId="26" borderId="0" xfId="70" applyNumberFormat="1" applyFont="1" applyFill="1" applyBorder="1" applyAlignment="1">
      <alignment horizontal="right" vertical="center"/>
    </xf>
    <xf numFmtId="165" fontId="7" fillId="26" borderId="0" xfId="70" applyNumberFormat="1" applyFont="1" applyFill="1" applyBorder="1" applyAlignment="1">
      <alignment horizontal="right" vertical="center" indent="2"/>
    </xf>
    <xf numFmtId="0" fontId="7" fillId="0" borderId="0" xfId="70" applyFont="1" applyFill="1" applyAlignment="1">
      <alignment vertical="center"/>
    </xf>
    <xf numFmtId="0" fontId="12" fillId="26" borderId="0" xfId="70" applyFont="1" applyFill="1" applyBorder="1" applyAlignment="1">
      <alignment horizontal="right" vertical="center"/>
    </xf>
    <xf numFmtId="0" fontId="7" fillId="0" borderId="0" xfId="70" applyFont="1" applyFill="1" applyAlignment="1">
      <alignment vertical="top"/>
    </xf>
    <xf numFmtId="1" fontId="16" fillId="25" borderId="0" xfId="70" applyNumberFormat="1" applyFont="1" applyFill="1" applyBorder="1" applyAlignment="1">
      <alignment vertical="top"/>
    </xf>
    <xf numFmtId="0" fontId="6" fillId="25" borderId="0" xfId="70" applyNumberFormat="1" applyFont="1" applyFill="1" applyBorder="1" applyAlignment="1">
      <alignment vertical="top"/>
    </xf>
    <xf numFmtId="0" fontId="7" fillId="25" borderId="0" xfId="70" applyFont="1" applyFill="1" applyBorder="1" applyAlignment="1">
      <alignment vertical="top"/>
    </xf>
    <xf numFmtId="0" fontId="6" fillId="0" borderId="0" xfId="70" applyFill="1" applyBorder="1"/>
    <xf numFmtId="0" fontId="17" fillId="0" borderId="0" xfId="70" applyFont="1" applyFill="1" applyBorder="1"/>
    <xf numFmtId="0" fontId="16" fillId="0" borderId="0" xfId="70" applyFont="1" applyFill="1" applyBorder="1" applyAlignment="1"/>
    <xf numFmtId="49" fontId="16" fillId="0" borderId="0" xfId="70" applyNumberFormat="1" applyFont="1" applyFill="1" applyBorder="1" applyAlignment="1">
      <alignment horizontal="right"/>
    </xf>
    <xf numFmtId="0" fontId="20"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0" fontId="13" fillId="0" borderId="0" xfId="70" applyFont="1" applyAlignment="1">
      <alignment horizontal="left"/>
    </xf>
    <xf numFmtId="2" fontId="74" fillId="24" borderId="0" xfId="40" applyNumberFormat="1" applyFont="1" applyFill="1" applyBorder="1" applyAlignment="1">
      <alignment horizontal="center" vertical="center" wrapText="1"/>
    </xf>
    <xf numFmtId="165" fontId="49" fillId="0" borderId="0" xfId="0" applyNumberFormat="1" applyFont="1" applyFill="1"/>
    <xf numFmtId="177" fontId="27" fillId="27" borderId="0" xfId="220" applyNumberFormat="1" applyFont="1" applyFill="1" applyBorder="1" applyAlignment="1">
      <alignment horizontal="right" wrapText="1" indent="1"/>
    </xf>
    <xf numFmtId="0" fontId="27" fillId="25" borderId="0" xfId="62" applyFont="1" applyFill="1" applyBorder="1" applyAlignment="1">
      <alignment horizontal="left" indent="1"/>
    </xf>
    <xf numFmtId="177" fontId="27" fillId="27" borderId="69" xfId="220" applyNumberFormat="1" applyFont="1" applyFill="1" applyBorder="1" applyAlignment="1">
      <alignment horizontal="right" wrapText="1" indent="1"/>
    </xf>
    <xf numFmtId="167" fontId="6" fillId="0" borderId="0" xfId="62" applyNumberFormat="1"/>
    <xf numFmtId="0" fontId="125" fillId="0" borderId="0" xfId="0" applyFont="1"/>
    <xf numFmtId="0" fontId="15" fillId="26" borderId="13" xfId="62" applyFont="1" applyFill="1" applyBorder="1" applyAlignment="1">
      <alignment horizontal="center" vertical="center"/>
    </xf>
    <xf numFmtId="49" fontId="54" fillId="27" borderId="0" xfId="40" applyNumberFormat="1" applyFont="1" applyFill="1" applyBorder="1" applyAlignment="1">
      <alignment horizontal="center" vertical="center" readingOrder="1"/>
    </xf>
    <xf numFmtId="0" fontId="15" fillId="25" borderId="58" xfId="0" applyFont="1" applyFill="1" applyBorder="1" applyAlignment="1">
      <alignment horizontal="center"/>
    </xf>
    <xf numFmtId="49" fontId="16" fillId="25" borderId="0" xfId="62" applyNumberFormat="1" applyFont="1" applyFill="1" applyBorder="1" applyAlignment="1">
      <alignment horizontal="right"/>
    </xf>
    <xf numFmtId="0" fontId="119" fillId="24" borderId="0" xfId="40" applyFont="1" applyFill="1" applyBorder="1" applyAlignment="1">
      <alignment horizontal="left" vertical="center" indent="1"/>
    </xf>
    <xf numFmtId="0" fontId="42" fillId="25" borderId="0" xfId="62" applyFont="1" applyFill="1" applyBorder="1"/>
    <xf numFmtId="3" fontId="42" fillId="26" borderId="0" xfId="70" applyNumberFormat="1" applyFont="1" applyFill="1" applyBorder="1" applyAlignment="1">
      <alignment horizontal="right"/>
    </xf>
    <xf numFmtId="3" fontId="42" fillId="27" borderId="0" xfId="40" applyNumberFormat="1" applyFont="1" applyFill="1" applyBorder="1" applyAlignment="1">
      <alignment horizontal="right" wrapText="1"/>
    </xf>
    <xf numFmtId="4" fontId="42"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2" fillId="0" borderId="0" xfId="70" applyFont="1"/>
    <xf numFmtId="0" fontId="52"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2" fillId="25" borderId="0" xfId="70" applyFont="1" applyFill="1" applyBorder="1" applyAlignment="1">
      <alignment horizontal="left" indent="2"/>
    </xf>
    <xf numFmtId="3" fontId="42"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3" fontId="42" fillId="26" borderId="0" xfId="40" applyNumberFormat="1" applyFont="1" applyFill="1" applyBorder="1" applyAlignment="1">
      <alignment horizontal="right" wrapText="1"/>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4" fillId="27" borderId="79" xfId="40" applyNumberFormat="1" applyFont="1" applyFill="1" applyBorder="1" applyAlignment="1">
      <alignment horizontal="right" wrapText="1" indent="1"/>
    </xf>
    <xf numFmtId="167" fontId="16" fillId="27" borderId="79" xfId="40" applyNumberFormat="1" applyFont="1" applyFill="1" applyBorder="1" applyAlignment="1">
      <alignment horizontal="right" wrapText="1" indent="1"/>
    </xf>
    <xf numFmtId="167" fontId="16" fillId="27" borderId="68" xfId="40" applyNumberFormat="1" applyFont="1" applyFill="1" applyBorder="1" applyAlignment="1">
      <alignment horizontal="center" wrapText="1"/>
    </xf>
    <xf numFmtId="167" fontId="16" fillId="27" borderId="79" xfId="40" applyNumberFormat="1" applyFont="1" applyFill="1" applyBorder="1" applyAlignment="1">
      <alignment horizontal="center" wrapText="1"/>
    </xf>
    <xf numFmtId="177" fontId="27" fillId="27" borderId="68" xfId="220" applyNumberFormat="1" applyFont="1" applyFill="1" applyBorder="1" applyAlignment="1">
      <alignment horizontal="center" wrapText="1"/>
    </xf>
    <xf numFmtId="177" fontId="27" fillId="27" borderId="79" xfId="220" applyNumberFormat="1" applyFont="1" applyFill="1" applyBorder="1" applyAlignment="1">
      <alignment horizontal="center" wrapText="1"/>
    </xf>
    <xf numFmtId="165" fontId="74" fillId="27" borderId="68" xfId="58" applyNumberFormat="1" applyFont="1" applyFill="1" applyBorder="1" applyAlignment="1">
      <alignment horizontal="right" wrapText="1" indent="1"/>
    </xf>
    <xf numFmtId="165" fontId="74" fillId="27" borderId="79" xfId="58" applyNumberFormat="1" applyFont="1" applyFill="1" applyBorder="1" applyAlignment="1">
      <alignment horizontal="right" wrapText="1" indent="1"/>
    </xf>
    <xf numFmtId="165" fontId="16" fillId="27" borderId="68" xfId="40" applyNumberFormat="1" applyFont="1" applyFill="1" applyBorder="1" applyAlignment="1">
      <alignment horizontal="right" wrapText="1" indent="1"/>
    </xf>
    <xf numFmtId="165" fontId="16" fillId="27" borderId="79" xfId="40" applyNumberFormat="1" applyFont="1" applyFill="1" applyBorder="1" applyAlignment="1">
      <alignment horizontal="right" wrapText="1" indent="1"/>
    </xf>
    <xf numFmtId="2" fontId="16" fillId="27" borderId="68" xfId="40" applyNumberFormat="1" applyFont="1" applyFill="1" applyBorder="1" applyAlignment="1">
      <alignment horizontal="right" wrapText="1" indent="1"/>
    </xf>
    <xf numFmtId="2" fontId="16" fillId="27" borderId="79" xfId="40" applyNumberFormat="1" applyFont="1" applyFill="1" applyBorder="1" applyAlignment="1">
      <alignment horizontal="right" wrapText="1" indent="1"/>
    </xf>
    <xf numFmtId="49" fontId="15" fillId="25" borderId="57" xfId="62" applyNumberFormat="1" applyFont="1" applyFill="1" applyBorder="1" applyAlignment="1">
      <alignment horizontal="center" vertical="center" wrapText="1"/>
    </xf>
    <xf numFmtId="49" fontId="15" fillId="25" borderId="58" xfId="62" applyNumberFormat="1" applyFont="1" applyFill="1" applyBorder="1" applyAlignment="1">
      <alignment horizontal="center" vertical="center" wrapText="1"/>
    </xf>
    <xf numFmtId="0" fontId="13" fillId="25" borderId="0" xfId="0" applyFont="1" applyFill="1" applyBorder="1" applyAlignment="1">
      <alignment horizontal="left"/>
    </xf>
    <xf numFmtId="0" fontId="6" fillId="25" borderId="0" xfId="62" applyFill="1" applyAlignment="1"/>
    <xf numFmtId="0" fontId="6" fillId="0" borderId="0" xfId="62" applyAlignment="1"/>
    <xf numFmtId="0" fontId="6" fillId="0" borderId="0" xfId="62" applyBorder="1" applyAlignment="1"/>
    <xf numFmtId="0" fontId="15" fillId="25" borderId="0" xfId="70" applyFont="1" applyFill="1" applyBorder="1" applyAlignment="1">
      <alignment horizontal="left"/>
    </xf>
    <xf numFmtId="0" fontId="42" fillId="25" borderId="0" xfId="70" applyFont="1" applyFill="1" applyBorder="1" applyAlignment="1">
      <alignment horizontal="left"/>
    </xf>
    <xf numFmtId="0" fontId="46" fillId="26" borderId="0" xfId="70" applyFont="1" applyFill="1" applyBorder="1" applyAlignment="1">
      <alignment vertical="top"/>
    </xf>
    <xf numFmtId="0" fontId="9" fillId="25" borderId="0" xfId="72" applyFont="1" applyFill="1" applyBorder="1"/>
    <xf numFmtId="3" fontId="119" fillId="27" borderId="0" xfId="40" applyNumberFormat="1" applyFont="1" applyFill="1" applyBorder="1" applyAlignment="1">
      <alignment horizontal="left" vertical="center" wrapText="1" indent="1"/>
    </xf>
    <xf numFmtId="3" fontId="132" fillId="27" borderId="0" xfId="40" applyNumberFormat="1" applyFont="1" applyFill="1" applyBorder="1" applyAlignment="1">
      <alignment horizontal="left" vertical="center" wrapText="1" indent="1"/>
    </xf>
    <xf numFmtId="3" fontId="71" fillId="27" borderId="0" xfId="40" applyNumberFormat="1" applyFont="1" applyFill="1" applyBorder="1" applyAlignment="1">
      <alignment horizontal="right" wrapText="1"/>
    </xf>
    <xf numFmtId="0" fontId="16" fillId="25" borderId="0" xfId="62" applyFont="1" applyFill="1" applyBorder="1" applyAlignment="1">
      <alignment wrapText="1"/>
    </xf>
    <xf numFmtId="0" fontId="20" fillId="25" borderId="0" xfId="62" applyFont="1" applyFill="1" applyBorder="1" applyAlignment="1">
      <alignment wrapText="1"/>
    </xf>
    <xf numFmtId="0" fontId="15" fillId="25" borderId="80" xfId="70" applyFont="1" applyFill="1" applyBorder="1" applyAlignment="1">
      <alignment horizontal="center"/>
    </xf>
    <xf numFmtId="0" fontId="15" fillId="25" borderId="57" xfId="62" applyFont="1" applyFill="1" applyBorder="1" applyAlignment="1">
      <alignment horizontal="center"/>
    </xf>
    <xf numFmtId="0" fontId="15" fillId="25" borderId="12" xfId="0" applyFont="1" applyFill="1" applyBorder="1" applyAlignment="1">
      <alignment horizontal="center"/>
    </xf>
    <xf numFmtId="0" fontId="15" fillId="25" borderId="12" xfId="62" applyFont="1" applyFill="1" applyBorder="1" applyAlignment="1"/>
    <xf numFmtId="0" fontId="15" fillId="25" borderId="10" xfId="62" applyFont="1" applyFill="1" applyBorder="1" applyAlignment="1">
      <alignment horizontal="center"/>
    </xf>
    <xf numFmtId="0" fontId="6" fillId="0" borderId="10" xfId="62" applyBorder="1"/>
    <xf numFmtId="165" fontId="6" fillId="0" borderId="0" xfId="62" applyNumberFormat="1"/>
    <xf numFmtId="167" fontId="134" fillId="26" borderId="68" xfId="0" applyNumberFormat="1" applyFont="1" applyFill="1" applyBorder="1" applyAlignment="1">
      <alignment horizontal="right" indent="1"/>
    </xf>
    <xf numFmtId="167" fontId="135" fillId="26" borderId="0" xfId="62" applyNumberFormat="1" applyFont="1" applyFill="1" applyBorder="1" applyAlignment="1">
      <alignment horizontal="right" indent="1"/>
    </xf>
    <xf numFmtId="167" fontId="135" fillId="26" borderId="77" xfId="62" applyNumberFormat="1" applyFont="1" applyFill="1" applyBorder="1" applyAlignment="1">
      <alignment horizontal="right" indent="1"/>
    </xf>
    <xf numFmtId="167" fontId="135" fillId="26" borderId="78" xfId="62" applyNumberFormat="1" applyFont="1" applyFill="1" applyBorder="1" applyAlignment="1">
      <alignment horizontal="right" indent="1"/>
    </xf>
    <xf numFmtId="167" fontId="134" fillId="26" borderId="0" xfId="0" applyNumberFormat="1" applyFont="1" applyFill="1" applyBorder="1" applyAlignment="1">
      <alignment horizontal="right" indent="1"/>
    </xf>
    <xf numFmtId="167" fontId="134" fillId="26" borderId="79" xfId="0" applyNumberFormat="1" applyFont="1" applyFill="1" applyBorder="1" applyAlignment="1">
      <alignment horizontal="right" indent="1"/>
    </xf>
    <xf numFmtId="0" fontId="15" fillId="25" borderId="18" xfId="70" applyFont="1" applyFill="1" applyBorder="1" applyAlignment="1">
      <alignment horizontal="center"/>
    </xf>
    <xf numFmtId="0" fontId="16" fillId="24" borderId="0" xfId="40" applyFont="1" applyFill="1" applyBorder="1" applyAlignment="1" applyProtection="1">
      <alignment horizontal="left" indent="1"/>
    </xf>
    <xf numFmtId="0" fontId="0" fillId="25" borderId="0" xfId="0" applyFill="1" applyBorder="1" applyProtection="1"/>
    <xf numFmtId="0" fontId="0" fillId="25" borderId="18" xfId="0" applyFill="1" applyBorder="1" applyProtection="1"/>
    <xf numFmtId="0" fontId="17"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23" xfId="0" applyFill="1" applyBorder="1"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64"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79" fillId="26" borderId="15" xfId="0" applyFont="1" applyFill="1" applyBorder="1" applyAlignment="1" applyProtection="1">
      <alignment vertical="center"/>
    </xf>
    <xf numFmtId="0" fontId="102" fillId="26" borderId="16" xfId="0" applyFont="1" applyFill="1" applyBorder="1" applyAlignment="1" applyProtection="1">
      <alignment vertical="center"/>
    </xf>
    <xf numFmtId="0" fontId="102" fillId="26" borderId="17" xfId="0" applyFont="1" applyFill="1" applyBorder="1" applyAlignment="1" applyProtection="1">
      <alignment vertical="center"/>
    </xf>
    <xf numFmtId="0" fontId="0" fillId="0" borderId="0" xfId="0" applyAlignment="1" applyProtection="1">
      <alignment vertical="center"/>
      <protection locked="0"/>
    </xf>
    <xf numFmtId="0" fontId="17" fillId="25" borderId="20" xfId="0" applyFont="1" applyFill="1" applyBorder="1" applyProtection="1"/>
    <xf numFmtId="0" fontId="15" fillId="25" borderId="0" xfId="0" applyFont="1" applyFill="1" applyBorder="1" applyAlignment="1" applyProtection="1">
      <alignment horizontal="center" vertical="center"/>
    </xf>
    <xf numFmtId="0" fontId="15" fillId="25" borderId="13" xfId="0" applyFont="1" applyFill="1" applyBorder="1" applyAlignment="1" applyProtection="1">
      <alignment horizontal="right" vertical="center"/>
    </xf>
    <xf numFmtId="0" fontId="15" fillId="25" borderId="13" xfId="0" applyFont="1" applyFill="1" applyBorder="1" applyAlignment="1" applyProtection="1">
      <alignment horizontal="center" vertical="center"/>
    </xf>
    <xf numFmtId="0" fontId="15" fillId="25" borderId="13" xfId="0" applyFont="1" applyFill="1" applyBorder="1" applyAlignment="1" applyProtection="1">
      <alignment vertical="center"/>
    </xf>
    <xf numFmtId="0" fontId="15" fillId="25" borderId="13" xfId="0" applyFont="1" applyFill="1" applyBorder="1" applyAlignment="1" applyProtection="1">
      <alignment horizontal="center"/>
    </xf>
    <xf numFmtId="0" fontId="15" fillId="25" borderId="13" xfId="0" applyFont="1" applyFill="1" applyBorder="1" applyAlignment="1" applyProtection="1">
      <alignment horizontal="right"/>
    </xf>
    <xf numFmtId="0" fontId="15" fillId="25" borderId="13" xfId="0" applyFont="1" applyFill="1" applyBorder="1" applyAlignment="1" applyProtection="1"/>
    <xf numFmtId="0" fontId="14" fillId="25" borderId="0" xfId="0" applyFont="1" applyFill="1" applyBorder="1" applyProtection="1"/>
    <xf numFmtId="0" fontId="60" fillId="25" borderId="0" xfId="0" applyFont="1" applyFill="1" applyProtection="1"/>
    <xf numFmtId="0" fontId="60" fillId="25" borderId="20" xfId="0" applyFont="1" applyFill="1" applyBorder="1" applyProtection="1"/>
    <xf numFmtId="0" fontId="60" fillId="0" borderId="0" xfId="0" applyFont="1" applyProtection="1">
      <protection locked="0"/>
    </xf>
    <xf numFmtId="0" fontId="17" fillId="25" borderId="0" xfId="0" applyFont="1" applyFill="1" applyBorder="1" applyProtection="1"/>
    <xf numFmtId="0" fontId="9" fillId="25" borderId="0" xfId="0" applyFont="1" applyFill="1" applyBorder="1" applyProtection="1"/>
    <xf numFmtId="0" fontId="17" fillId="0" borderId="0" xfId="0" applyFont="1" applyBorder="1" applyProtection="1"/>
    <xf numFmtId="0" fontId="63" fillId="25" borderId="0" xfId="0" applyFont="1" applyFill="1" applyBorder="1" applyProtection="1"/>
    <xf numFmtId="0" fontId="61" fillId="25" borderId="0" xfId="0" applyFont="1" applyFill="1" applyProtection="1"/>
    <xf numFmtId="0" fontId="61" fillId="25" borderId="20" xfId="0" applyFont="1" applyFill="1" applyBorder="1" applyProtection="1"/>
    <xf numFmtId="0" fontId="67" fillId="25" borderId="0" xfId="0" applyFont="1" applyFill="1" applyBorder="1" applyProtection="1"/>
    <xf numFmtId="0" fontId="61" fillId="0" borderId="0" xfId="0" applyFont="1" applyProtection="1">
      <protection locked="0"/>
    </xf>
    <xf numFmtId="0" fontId="20" fillId="0" borderId="0" xfId="0" applyFont="1" applyBorder="1" applyAlignment="1" applyProtection="1"/>
    <xf numFmtId="0" fontId="0" fillId="25" borderId="0" xfId="0" applyFill="1" applyBorder="1" applyAlignment="1" applyProtection="1">
      <alignment vertical="center"/>
    </xf>
    <xf numFmtId="167" fontId="74" fillId="25" borderId="0" xfId="0" applyNumberFormat="1" applyFont="1" applyFill="1" applyBorder="1" applyAlignment="1" applyProtection="1"/>
    <xf numFmtId="167" fontId="74" fillId="26" borderId="0" xfId="0" applyNumberFormat="1" applyFont="1" applyFill="1" applyBorder="1" applyAlignment="1" applyProtection="1"/>
    <xf numFmtId="167" fontId="15" fillId="25" borderId="0" xfId="0" applyNumberFormat="1" applyFont="1" applyFill="1" applyBorder="1" applyAlignment="1" applyProtection="1"/>
    <xf numFmtId="167" fontId="15" fillId="26" borderId="0" xfId="0" applyNumberFormat="1" applyFont="1" applyFill="1" applyBorder="1" applyAlignment="1" applyProtection="1"/>
    <xf numFmtId="0" fontId="45" fillId="25" borderId="0" xfId="0" applyFont="1" applyFill="1" applyProtection="1"/>
    <xf numFmtId="0" fontId="45" fillId="25" borderId="20" xfId="0" applyFont="1" applyFill="1" applyBorder="1" applyProtection="1"/>
    <xf numFmtId="0" fontId="10" fillId="25" borderId="0" xfId="0" applyFont="1" applyFill="1" applyBorder="1" applyProtection="1"/>
    <xf numFmtId="0" fontId="45" fillId="0" borderId="0" xfId="0" applyFont="1" applyProtection="1">
      <protection locked="0"/>
    </xf>
    <xf numFmtId="167" fontId="16" fillId="25" borderId="0" xfId="0" applyNumberFormat="1" applyFont="1" applyFill="1" applyBorder="1" applyAlignment="1" applyProtection="1"/>
    <xf numFmtId="167" fontId="16" fillId="26" borderId="0" xfId="0" applyNumberFormat="1" applyFont="1" applyFill="1" applyBorder="1" applyAlignment="1" applyProtection="1"/>
    <xf numFmtId="167" fontId="16" fillId="26" borderId="0" xfId="0" applyNumberFormat="1" applyFont="1" applyFill="1" applyBorder="1" applyAlignment="1" applyProtection="1">
      <alignment horizontal="right"/>
      <protection locked="0"/>
    </xf>
    <xf numFmtId="0" fontId="65" fillId="25" borderId="20" xfId="0" applyFont="1" applyFill="1" applyBorder="1" applyAlignment="1" applyProtection="1">
      <alignment horizontal="center"/>
    </xf>
    <xf numFmtId="0" fontId="33" fillId="25" borderId="0" xfId="0" applyFont="1" applyFill="1" applyBorder="1" applyProtection="1"/>
    <xf numFmtId="0" fontId="80" fillId="25" borderId="0" xfId="0" applyFont="1" applyFill="1" applyBorder="1" applyAlignment="1" applyProtection="1">
      <alignment horizontal="left" vertical="center"/>
    </xf>
    <xf numFmtId="1" fontId="16" fillId="25" borderId="0" xfId="0" applyNumberFormat="1" applyFont="1" applyFill="1" applyBorder="1" applyAlignment="1" applyProtection="1">
      <alignment horizontal="center"/>
    </xf>
    <xf numFmtId="3" fontId="16" fillId="25" borderId="0" xfId="0" applyNumberFormat="1" applyFont="1" applyFill="1" applyBorder="1" applyAlignment="1" applyProtection="1">
      <alignment horizontal="center"/>
    </xf>
    <xf numFmtId="0" fontId="0" fillId="0" borderId="18" xfId="0" applyFill="1" applyBorder="1" applyProtection="1"/>
    <xf numFmtId="0" fontId="15" fillId="25" borderId="0" xfId="0" applyFont="1" applyFill="1" applyBorder="1" applyAlignment="1" applyProtection="1">
      <alignment horizontal="right"/>
    </xf>
    <xf numFmtId="0" fontId="13" fillId="25" borderId="22" xfId="0" applyFont="1" applyFill="1" applyBorder="1" applyAlignment="1" applyProtection="1">
      <alignment horizontal="left"/>
    </xf>
    <xf numFmtId="0" fontId="20" fillId="25" borderId="22" xfId="0" applyFont="1" applyFill="1" applyBorder="1" applyProtection="1"/>
    <xf numFmtId="0" fontId="45"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5" fillId="25" borderId="0" xfId="0" applyFont="1" applyFill="1" applyBorder="1" applyAlignment="1" applyProtection="1">
      <alignment horizontal="center"/>
    </xf>
    <xf numFmtId="0" fontId="0" fillId="25" borderId="0" xfId="0" applyFill="1" applyBorder="1" applyAlignment="1" applyProtection="1">
      <alignment vertical="justify"/>
    </xf>
    <xf numFmtId="0" fontId="9" fillId="25" borderId="19" xfId="0" applyFont="1" applyFill="1" applyBorder="1" applyProtection="1"/>
    <xf numFmtId="0" fontId="62" fillId="25" borderId="0" xfId="0" applyFont="1" applyFill="1" applyBorder="1" applyProtection="1"/>
    <xf numFmtId="0" fontId="63" fillId="25" borderId="19" xfId="0" applyFont="1" applyFill="1" applyBorder="1" applyProtection="1"/>
    <xf numFmtId="0" fontId="7" fillId="25" borderId="0" xfId="0" applyFont="1" applyFill="1" applyBorder="1" applyProtection="1"/>
    <xf numFmtId="0" fontId="17" fillId="25" borderId="0" xfId="0" applyFont="1" applyFill="1" applyProtection="1"/>
    <xf numFmtId="0" fontId="16" fillId="25" borderId="0" xfId="0" applyFont="1" applyFill="1" applyBorder="1" applyProtection="1"/>
    <xf numFmtId="0" fontId="14" fillId="25" borderId="19" xfId="0" applyFont="1" applyFill="1" applyBorder="1" applyProtection="1"/>
    <xf numFmtId="0" fontId="17" fillId="0" borderId="0" xfId="0" applyFont="1" applyProtection="1">
      <protection locked="0"/>
    </xf>
    <xf numFmtId="0" fontId="15" fillId="25" borderId="0" xfId="0" applyFont="1" applyFill="1" applyBorder="1" applyAlignment="1" applyProtection="1">
      <alignment horizontal="left"/>
    </xf>
    <xf numFmtId="0" fontId="10" fillId="25" borderId="19" xfId="0" applyFont="1" applyFill="1" applyBorder="1" applyProtection="1"/>
    <xf numFmtId="165" fontId="16" fillId="25" borderId="0" xfId="0" applyNumberFormat="1" applyFont="1" applyFill="1" applyBorder="1" applyAlignment="1" applyProtection="1">
      <alignment horizontal="center"/>
    </xf>
    <xf numFmtId="165" fontId="7" fillId="25" borderId="0" xfId="0" applyNumberFormat="1" applyFont="1" applyFill="1" applyBorder="1" applyAlignment="1" applyProtection="1">
      <alignment horizontal="center"/>
    </xf>
    <xf numFmtId="0" fontId="60" fillId="25" borderId="0" xfId="0" applyFont="1" applyFill="1" applyBorder="1" applyProtection="1"/>
    <xf numFmtId="167" fontId="74" fillId="26" borderId="0" xfId="0" applyNumberFormat="1" applyFont="1" applyFill="1" applyBorder="1" applyAlignment="1" applyProtection="1">
      <alignment horizontal="right"/>
    </xf>
    <xf numFmtId="0" fontId="15" fillId="27" borderId="0" xfId="40" applyFont="1" applyFill="1" applyBorder="1" applyAlignment="1" applyProtection="1">
      <alignment horizontal="left" indent="1"/>
    </xf>
    <xf numFmtId="167" fontId="15" fillId="26" borderId="0" xfId="0" applyNumberFormat="1" applyFont="1" applyFill="1" applyBorder="1" applyAlignment="1" applyProtection="1">
      <alignment horizontal="right"/>
    </xf>
    <xf numFmtId="0" fontId="17" fillId="25" borderId="0" xfId="0" applyFont="1" applyFill="1" applyBorder="1" applyAlignment="1" applyProtection="1">
      <alignment vertical="center"/>
    </xf>
    <xf numFmtId="167" fontId="16" fillId="26" borderId="0" xfId="0" applyNumberFormat="1" applyFont="1" applyFill="1" applyBorder="1" applyAlignment="1" applyProtection="1">
      <alignment horizontal="right"/>
    </xf>
    <xf numFmtId="169" fontId="59" fillId="25" borderId="0" xfId="0" applyNumberFormat="1" applyFont="1" applyFill="1" applyBorder="1" applyAlignment="1" applyProtection="1">
      <alignment horizontal="center"/>
    </xf>
    <xf numFmtId="165" fontId="116" fillId="25" borderId="0" xfId="0" applyNumberFormat="1" applyFont="1" applyFill="1" applyBorder="1" applyAlignment="1" applyProtection="1">
      <alignment horizontal="center"/>
    </xf>
    <xf numFmtId="165" fontId="20" fillId="25" borderId="0" xfId="0" applyNumberFormat="1" applyFont="1" applyFill="1" applyBorder="1" applyAlignment="1" applyProtection="1">
      <alignment horizontal="right"/>
    </xf>
    <xf numFmtId="0" fontId="45" fillId="25" borderId="0" xfId="0" applyFont="1" applyFill="1" applyBorder="1" applyProtection="1"/>
    <xf numFmtId="0" fontId="18" fillId="29" borderId="19" xfId="0" applyFont="1" applyFill="1" applyBorder="1" applyAlignment="1" applyProtection="1">
      <alignment horizontal="center" vertical="center"/>
    </xf>
    <xf numFmtId="0" fontId="0" fillId="25" borderId="0" xfId="0" applyFill="1" applyBorder="1" applyAlignment="1" applyProtection="1">
      <alignment horizontal="left"/>
    </xf>
    <xf numFmtId="0" fontId="0" fillId="26" borderId="0" xfId="0" applyFill="1" applyProtection="1"/>
    <xf numFmtId="0" fontId="0" fillId="0" borderId="0" xfId="0" applyProtection="1"/>
    <xf numFmtId="0" fontId="13" fillId="25" borderId="23" xfId="0" applyFont="1" applyFill="1" applyBorder="1" applyAlignment="1" applyProtection="1">
      <alignment horizontal="left"/>
    </xf>
    <xf numFmtId="0" fontId="20" fillId="25" borderId="22" xfId="0" applyFont="1" applyFill="1" applyBorder="1" applyAlignment="1" applyProtection="1">
      <alignment horizontal="right"/>
    </xf>
    <xf numFmtId="0" fontId="13" fillId="25" borderId="20" xfId="0" applyFont="1" applyFill="1" applyBorder="1" applyAlignment="1" applyProtection="1">
      <alignment horizontal="left"/>
    </xf>
    <xf numFmtId="0" fontId="20" fillId="0" borderId="0" xfId="0" applyFont="1" applyBorder="1" applyAlignment="1" applyProtection="1">
      <alignment vertical="center"/>
    </xf>
    <xf numFmtId="0" fontId="13" fillId="25" borderId="0" xfId="0" applyFont="1" applyFill="1" applyBorder="1" applyAlignment="1" applyProtection="1">
      <alignment horizontal="left"/>
    </xf>
    <xf numFmtId="0" fontId="45" fillId="25" borderId="0" xfId="0" applyFont="1" applyFill="1" applyBorder="1" applyAlignment="1" applyProtection="1">
      <alignment horizontal="left"/>
    </xf>
    <xf numFmtId="0" fontId="79" fillId="26" borderId="15" xfId="0" applyFont="1" applyFill="1" applyBorder="1" applyAlignment="1" applyProtection="1"/>
    <xf numFmtId="0" fontId="0" fillId="25" borderId="0" xfId="0" applyFill="1" applyBorder="1" applyAlignment="1" applyProtection="1"/>
    <xf numFmtId="0" fontId="15" fillId="25" borderId="0" xfId="0" applyFont="1" applyFill="1" applyBorder="1" applyAlignment="1" applyProtection="1">
      <alignment horizontal="center" vertical="distributed"/>
    </xf>
    <xf numFmtId="0" fontId="27" fillId="25" borderId="0" xfId="0" applyFont="1" applyFill="1" applyProtection="1"/>
    <xf numFmtId="0" fontId="27" fillId="25" borderId="20" xfId="0" applyFont="1" applyFill="1" applyBorder="1" applyProtection="1"/>
    <xf numFmtId="0" fontId="27" fillId="25" borderId="0" xfId="0" applyFont="1" applyFill="1" applyBorder="1" applyProtection="1"/>
    <xf numFmtId="0" fontId="27" fillId="0" borderId="0" xfId="0" applyFont="1" applyProtection="1">
      <protection locked="0"/>
    </xf>
    <xf numFmtId="0" fontId="25" fillId="25" borderId="0" xfId="0" applyFont="1" applyFill="1" applyProtection="1"/>
    <xf numFmtId="0" fontId="25" fillId="0" borderId="0" xfId="0" applyFont="1" applyProtection="1">
      <protection locked="0"/>
    </xf>
    <xf numFmtId="0" fontId="25" fillId="25" borderId="20" xfId="0" applyFont="1" applyFill="1" applyBorder="1" applyProtection="1"/>
    <xf numFmtId="0" fontId="20" fillId="25" borderId="0" xfId="0" applyFont="1" applyFill="1" applyBorder="1" applyAlignment="1" applyProtection="1">
      <alignment horizontal="right"/>
    </xf>
    <xf numFmtId="164" fontId="15" fillId="25" borderId="0" xfId="0" applyNumberFormat="1" applyFont="1" applyFill="1" applyBorder="1" applyAlignment="1" applyProtection="1">
      <alignment horizontal="center"/>
    </xf>
    <xf numFmtId="164" fontId="59" fillId="25" borderId="0" xfId="0" applyNumberFormat="1" applyFont="1" applyFill="1" applyBorder="1" applyAlignment="1" applyProtection="1">
      <alignment horizontal="center"/>
    </xf>
    <xf numFmtId="0" fontId="59" fillId="25" borderId="0" xfId="0" applyFont="1" applyFill="1" applyBorder="1" applyAlignment="1" applyProtection="1">
      <alignment horizontal="left"/>
    </xf>
    <xf numFmtId="1" fontId="15" fillId="25" borderId="0" xfId="0" applyNumberFormat="1" applyFont="1" applyFill="1" applyBorder="1" applyAlignment="1" applyProtection="1">
      <alignment horizontal="center"/>
    </xf>
    <xf numFmtId="0" fontId="28" fillId="25" borderId="20" xfId="0" applyFont="1" applyFill="1" applyBorder="1" applyProtection="1"/>
    <xf numFmtId="0" fontId="117" fillId="25" borderId="0" xfId="0" applyFont="1" applyFill="1" applyProtection="1"/>
    <xf numFmtId="164" fontId="66" fillId="25" borderId="0" xfId="0" applyNumberFormat="1" applyFont="1" applyFill="1" applyBorder="1" applyAlignment="1" applyProtection="1">
      <alignment horizontal="center"/>
    </xf>
    <xf numFmtId="0" fontId="117" fillId="0" borderId="0" xfId="0" applyFont="1" applyProtection="1">
      <protection locked="0"/>
    </xf>
    <xf numFmtId="0" fontId="18" fillId="29" borderId="20" xfId="0" applyFont="1" applyFill="1" applyBorder="1" applyAlignment="1" applyProtection="1">
      <alignment horizontal="center" vertical="center"/>
    </xf>
    <xf numFmtId="0" fontId="20" fillId="24" borderId="0" xfId="40" applyFont="1" applyFill="1" applyBorder="1" applyAlignment="1">
      <alignment wrapText="1"/>
    </xf>
    <xf numFmtId="0" fontId="13" fillId="25" borderId="22" xfId="62" applyFont="1" applyFill="1" applyBorder="1" applyAlignment="1">
      <alignment horizontal="left"/>
    </xf>
    <xf numFmtId="0" fontId="15" fillId="25" borderId="12" xfId="78" applyFont="1" applyFill="1" applyBorder="1" applyAlignment="1">
      <alignment horizontal="center" vertical="center" wrapText="1"/>
    </xf>
    <xf numFmtId="0" fontId="7" fillId="0" borderId="0" xfId="62" applyFont="1"/>
    <xf numFmtId="0" fontId="6" fillId="25" borderId="0" xfId="72" applyFill="1" applyBorder="1"/>
    <xf numFmtId="0" fontId="13" fillId="25" borderId="0" xfId="62" applyFont="1" applyFill="1" applyBorder="1" applyAlignment="1">
      <alignment vertical="top"/>
    </xf>
    <xf numFmtId="0" fontId="13" fillId="25" borderId="49" xfId="62" applyFont="1" applyFill="1" applyBorder="1" applyAlignment="1">
      <alignment horizontal="left"/>
    </xf>
    <xf numFmtId="0" fontId="13" fillId="25" borderId="0" xfId="62" applyFont="1" applyFill="1" applyBorder="1" applyAlignment="1">
      <alignment horizontal="left" vertical="center"/>
    </xf>
    <xf numFmtId="0" fontId="6" fillId="25" borderId="19" xfId="72" applyFill="1" applyBorder="1" applyAlignment="1">
      <alignment vertical="center"/>
    </xf>
    <xf numFmtId="0" fontId="6" fillId="25" borderId="0" xfId="72" applyFill="1" applyBorder="1" applyAlignment="1">
      <alignment vertical="center"/>
    </xf>
    <xf numFmtId="0" fontId="7" fillId="0" borderId="0" xfId="62" applyFont="1" applyAlignment="1">
      <alignment vertical="center"/>
    </xf>
    <xf numFmtId="0" fontId="87" fillId="25" borderId="0" xfId="71" applyFont="1" applyFill="1" applyBorder="1" applyAlignment="1">
      <alignment horizontal="left" vertical="center"/>
    </xf>
    <xf numFmtId="3" fontId="77" fillId="24" borderId="0" xfId="40" applyNumberFormat="1" applyFont="1" applyFill="1" applyBorder="1" applyAlignment="1">
      <alignment horizontal="left" vertical="center" wrapText="1" indent="1"/>
    </xf>
    <xf numFmtId="0" fontId="130" fillId="25" borderId="0" xfId="62" applyFont="1" applyFill="1" applyBorder="1" applyAlignment="1">
      <alignment vertical="center"/>
    </xf>
    <xf numFmtId="0" fontId="9" fillId="25" borderId="19" xfId="72" applyFont="1" applyFill="1" applyBorder="1"/>
    <xf numFmtId="0" fontId="15" fillId="25" borderId="0" xfId="78" applyFont="1" applyFill="1" applyBorder="1" applyAlignment="1">
      <alignment horizontal="center" vertical="center"/>
    </xf>
    <xf numFmtId="0" fontId="15" fillId="25" borderId="11" xfId="78" applyFont="1" applyFill="1" applyBorder="1" applyAlignment="1">
      <alignment horizontal="center" vertical="center"/>
    </xf>
    <xf numFmtId="0" fontId="51" fillId="25" borderId="0" xfId="62" applyFont="1" applyFill="1" applyAlignment="1">
      <alignment vertical="center"/>
    </xf>
    <xf numFmtId="0" fontId="51" fillId="25" borderId="0" xfId="62" applyFont="1" applyFill="1" applyBorder="1" applyAlignment="1">
      <alignment vertical="center"/>
    </xf>
    <xf numFmtId="3" fontId="85" fillId="26" borderId="0" xfId="71" applyNumberFormat="1" applyFont="1" applyFill="1" applyBorder="1" applyAlignment="1">
      <alignment horizontal="right" vertical="center"/>
    </xf>
    <xf numFmtId="179" fontId="74" fillId="26" borderId="0" xfId="71" applyNumberFormat="1" applyFont="1" applyFill="1" applyBorder="1" applyAlignment="1">
      <alignment horizontal="right" vertical="center"/>
    </xf>
    <xf numFmtId="0" fontId="9" fillId="25" borderId="19" xfId="72" applyFont="1" applyFill="1" applyBorder="1" applyAlignment="1">
      <alignment vertical="center"/>
    </xf>
    <xf numFmtId="0" fontId="51" fillId="0" borderId="0" xfId="62" applyFont="1" applyAlignment="1">
      <alignment vertical="center"/>
    </xf>
    <xf numFmtId="0" fontId="22" fillId="0" borderId="0" xfId="62" applyFont="1" applyAlignment="1">
      <alignment vertical="center"/>
    </xf>
    <xf numFmtId="0" fontId="7" fillId="26" borderId="0" xfId="62" applyFont="1" applyFill="1" applyAlignment="1">
      <alignment vertical="center"/>
    </xf>
    <xf numFmtId="179" fontId="42" fillId="26" borderId="0" xfId="62" applyNumberFormat="1" applyFont="1" applyFill="1" applyBorder="1" applyAlignment="1">
      <alignment horizontal="right" vertical="center"/>
    </xf>
    <xf numFmtId="0" fontId="6" fillId="25" borderId="0" xfId="62" applyFill="1" applyAlignment="1">
      <alignment wrapText="1"/>
    </xf>
    <xf numFmtId="0" fontId="6" fillId="25" borderId="0" xfId="62" applyFill="1" applyBorder="1" applyAlignment="1">
      <alignment wrapText="1"/>
    </xf>
    <xf numFmtId="179" fontId="42" fillId="26" borderId="0" xfId="62" applyNumberFormat="1" applyFont="1" applyFill="1" applyBorder="1" applyAlignment="1">
      <alignment horizontal="right" vertical="center" wrapText="1"/>
    </xf>
    <xf numFmtId="0" fontId="9" fillId="25" borderId="19" xfId="72" applyFont="1" applyFill="1" applyBorder="1" applyAlignment="1">
      <alignment wrapText="1"/>
    </xf>
    <xf numFmtId="3" fontId="9" fillId="25" borderId="0" xfId="72" applyNumberFormat="1" applyFont="1" applyFill="1" applyBorder="1" applyAlignment="1">
      <alignment wrapText="1"/>
    </xf>
    <xf numFmtId="0" fontId="6" fillId="0" borderId="0" xfId="62" applyAlignment="1">
      <alignment wrapText="1"/>
    </xf>
    <xf numFmtId="0" fontId="7" fillId="0" borderId="0" xfId="62" applyFont="1" applyAlignment="1">
      <alignment wrapText="1"/>
    </xf>
    <xf numFmtId="0" fontId="9" fillId="25" borderId="19" xfId="72" applyFont="1" applyFill="1" applyBorder="1" applyAlignment="1"/>
    <xf numFmtId="0" fontId="9" fillId="25" borderId="0" xfId="72" applyFont="1" applyFill="1" applyBorder="1" applyAlignment="1"/>
    <xf numFmtId="0" fontId="7" fillId="0" borderId="0" xfId="62" applyFont="1" applyAlignment="1"/>
    <xf numFmtId="0" fontId="33" fillId="25" borderId="0" xfId="62" applyFont="1" applyFill="1" applyBorder="1" applyAlignment="1"/>
    <xf numFmtId="173" fontId="6" fillId="25" borderId="0" xfId="62" applyNumberFormat="1" applyFill="1" applyBorder="1"/>
    <xf numFmtId="0" fontId="18" fillId="0" borderId="0" xfId="71" applyFont="1" applyFill="1" applyBorder="1" applyAlignment="1">
      <alignment horizontal="center" vertical="center"/>
    </xf>
    <xf numFmtId="0" fontId="7" fillId="0" borderId="0" xfId="219" applyFont="1"/>
    <xf numFmtId="0" fontId="15" fillId="25" borderId="57" xfId="62" applyFont="1" applyFill="1" applyBorder="1" applyAlignment="1">
      <alignment horizontal="center"/>
    </xf>
    <xf numFmtId="0" fontId="15" fillId="0" borderId="0" xfId="70" applyFont="1" applyBorder="1" applyAlignment="1">
      <alignment horizontal="left" indent="1"/>
    </xf>
    <xf numFmtId="0" fontId="6" fillId="25" borderId="0" xfId="63" applyFill="1" applyAlignment="1"/>
    <xf numFmtId="0" fontId="15" fillId="25" borderId="18" xfId="63" applyFont="1" applyFill="1" applyBorder="1" applyAlignment="1">
      <alignment horizontal="left"/>
    </xf>
    <xf numFmtId="0" fontId="6" fillId="26" borderId="0" xfId="63" applyFill="1" applyAlignment="1"/>
    <xf numFmtId="0" fontId="6" fillId="0" borderId="0" xfId="63" applyAlignment="1"/>
    <xf numFmtId="0" fontId="13" fillId="25" borderId="0" xfId="63" applyFont="1" applyFill="1" applyBorder="1" applyAlignment="1">
      <alignment horizontal="left"/>
    </xf>
    <xf numFmtId="0" fontId="10" fillId="25" borderId="21" xfId="63" applyFont="1" applyFill="1" applyBorder="1"/>
    <xf numFmtId="0" fontId="6" fillId="25" borderId="0" xfId="63" applyFill="1" applyBorder="1" applyAlignment="1"/>
    <xf numFmtId="0" fontId="20" fillId="25" borderId="48" xfId="63" applyFont="1" applyFill="1" applyBorder="1" applyAlignment="1">
      <alignment horizontal="right"/>
    </xf>
    <xf numFmtId="0" fontId="10" fillId="25" borderId="19" xfId="63" applyFont="1" applyFill="1" applyBorder="1"/>
    <xf numFmtId="0" fontId="6" fillId="25" borderId="0" xfId="63" applyFont="1" applyFill="1" applyAlignment="1">
      <alignment vertical="center"/>
    </xf>
    <xf numFmtId="0" fontId="6" fillId="25" borderId="0" xfId="63" applyFont="1" applyFill="1" applyBorder="1" applyAlignment="1">
      <alignment vertical="center"/>
    </xf>
    <xf numFmtId="0" fontId="45" fillId="26" borderId="31" xfId="63" applyFont="1" applyFill="1" applyBorder="1" applyAlignment="1">
      <alignment horizontal="left" vertical="center"/>
    </xf>
    <xf numFmtId="0" fontId="45" fillId="26" borderId="32" xfId="63" applyFont="1" applyFill="1" applyBorder="1" applyAlignment="1">
      <alignment horizontal="left" vertical="center"/>
    </xf>
    <xf numFmtId="0" fontId="45" fillId="26" borderId="33" xfId="63" applyFont="1" applyFill="1" applyBorder="1" applyAlignment="1">
      <alignment horizontal="left" vertical="center"/>
    </xf>
    <xf numFmtId="0" fontId="6" fillId="26" borderId="0" xfId="63" applyFont="1" applyFill="1" applyAlignment="1">
      <alignment vertical="center"/>
    </xf>
    <xf numFmtId="0" fontId="6" fillId="0" borderId="0" xfId="63" applyFont="1" applyAlignment="1">
      <alignment vertical="center"/>
    </xf>
    <xf numFmtId="0" fontId="6" fillId="25" borderId="0" xfId="63" applyFont="1" applyFill="1"/>
    <xf numFmtId="0" fontId="6" fillId="25" borderId="0" xfId="63" applyFont="1" applyFill="1" applyBorder="1"/>
    <xf numFmtId="0" fontId="14" fillId="25" borderId="0" xfId="63" applyFont="1" applyFill="1" applyBorder="1"/>
    <xf numFmtId="0" fontId="6" fillId="26" borderId="0" xfId="63" applyFont="1" applyFill="1"/>
    <xf numFmtId="0" fontId="6" fillId="0" borderId="0" xfId="63" applyFont="1"/>
    <xf numFmtId="1" fontId="15" fillId="26" borderId="12" xfId="63" applyNumberFormat="1" applyFont="1" applyFill="1" applyBorder="1" applyAlignment="1">
      <alignment horizontal="center" vertical="center"/>
    </xf>
    <xf numFmtId="0" fontId="14" fillId="26" borderId="0" xfId="63" applyFont="1" applyFill="1" applyBorder="1"/>
    <xf numFmtId="0" fontId="15" fillId="26" borderId="10" xfId="63" applyFont="1" applyFill="1" applyBorder="1" applyAlignment="1"/>
    <xf numFmtId="0" fontId="15" fillId="26" borderId="49" xfId="63" applyFont="1" applyFill="1" applyBorder="1" applyAlignment="1"/>
    <xf numFmtId="0" fontId="10" fillId="26" borderId="0" xfId="63" applyFont="1" applyFill="1" applyBorder="1"/>
    <xf numFmtId="0" fontId="10" fillId="25" borderId="0" xfId="63" applyFont="1" applyFill="1" applyBorder="1"/>
    <xf numFmtId="0" fontId="75" fillId="25" borderId="0" xfId="63" applyFont="1" applyFill="1"/>
    <xf numFmtId="0" fontId="75" fillId="25" borderId="0" xfId="63" applyFont="1" applyFill="1" applyBorder="1"/>
    <xf numFmtId="0" fontId="74" fillId="24" borderId="0" xfId="66" applyFont="1" applyFill="1" applyBorder="1" applyAlignment="1">
      <alignment horizontal="left"/>
    </xf>
    <xf numFmtId="0" fontId="74" fillId="27" borderId="0" xfId="40" applyFont="1" applyFill="1" applyBorder="1" applyAlignment="1"/>
    <xf numFmtId="0" fontId="75" fillId="26" borderId="0" xfId="63" applyFont="1" applyFill="1"/>
    <xf numFmtId="3" fontId="74" fillId="27" borderId="0" xfId="40" applyNumberFormat="1" applyFont="1" applyFill="1" applyBorder="1" applyAlignment="1">
      <alignment horizontal="right" wrapText="1"/>
    </xf>
    <xf numFmtId="0" fontId="83" fillId="25" borderId="19" xfId="63" applyFont="1" applyFill="1" applyBorder="1" applyAlignment="1">
      <alignment horizontal="right" vertical="center"/>
    </xf>
    <xf numFmtId="0" fontId="75" fillId="0" borderId="0" xfId="63" applyFont="1"/>
    <xf numFmtId="0" fontId="83" fillId="25" borderId="19" xfId="63" applyFont="1" applyFill="1" applyBorder="1"/>
    <xf numFmtId="0" fontId="75" fillId="25" borderId="0" xfId="63" applyFont="1" applyFill="1" applyAlignment="1"/>
    <xf numFmtId="0" fontId="75" fillId="25" borderId="0" xfId="63" applyFont="1" applyFill="1" applyBorder="1" applyAlignment="1"/>
    <xf numFmtId="0" fontId="75" fillId="26" borderId="0" xfId="63" applyFont="1" applyFill="1" applyAlignment="1"/>
    <xf numFmtId="4" fontId="74" fillId="27" borderId="0" xfId="40" applyNumberFormat="1" applyFont="1" applyFill="1" applyBorder="1" applyAlignment="1">
      <alignment horizontal="right" wrapText="1"/>
    </xf>
    <xf numFmtId="0" fontId="83" fillId="25" borderId="19" xfId="63" applyFont="1" applyFill="1" applyBorder="1" applyAlignment="1"/>
    <xf numFmtId="0" fontId="75" fillId="0" borderId="0" xfId="63" applyFont="1" applyAlignment="1"/>
    <xf numFmtId="0" fontId="74" fillId="27" borderId="0" xfId="66" applyFont="1" applyFill="1" applyBorder="1" applyAlignment="1">
      <alignment horizontal="left" indent="1"/>
    </xf>
    <xf numFmtId="0" fontId="74" fillId="27" borderId="0" xfId="66" applyFont="1" applyFill="1" applyBorder="1" applyAlignment="1">
      <alignment horizontal="left"/>
    </xf>
    <xf numFmtId="4" fontId="74" fillId="27" borderId="0" xfId="40" applyNumberFormat="1" applyFont="1" applyFill="1" applyBorder="1" applyAlignment="1">
      <alignment horizontal="right" vertical="center" wrapText="1"/>
    </xf>
    <xf numFmtId="0" fontId="74" fillId="24" borderId="0" xfId="66" applyFont="1" applyFill="1" applyBorder="1" applyAlignment="1">
      <alignment horizontal="left" vertical="top"/>
    </xf>
    <xf numFmtId="0" fontId="74" fillId="27" borderId="0" xfId="40" applyFont="1" applyFill="1" applyBorder="1" applyAlignment="1">
      <alignment horizontal="left" indent="1"/>
    </xf>
    <xf numFmtId="0" fontId="74" fillId="27" borderId="0" xfId="40" applyFont="1" applyFill="1" applyBorder="1"/>
    <xf numFmtId="0" fontId="75" fillId="25" borderId="0" xfId="63" applyFont="1" applyFill="1" applyAlignment="1">
      <alignment horizontal="left" vertical="top"/>
    </xf>
    <xf numFmtId="0" fontId="75" fillId="25" borderId="0" xfId="63" applyFont="1" applyFill="1" applyBorder="1" applyAlignment="1">
      <alignment horizontal="left" vertical="top"/>
    </xf>
    <xf numFmtId="0" fontId="20" fillId="26" borderId="0" xfId="63" applyFont="1" applyFill="1" applyBorder="1" applyAlignment="1">
      <alignment horizontal="left" vertical="top"/>
    </xf>
    <xf numFmtId="0" fontId="74" fillId="27" borderId="0" xfId="40" applyFont="1" applyFill="1" applyBorder="1" applyAlignment="1">
      <alignment horizontal="left" vertical="top"/>
    </xf>
    <xf numFmtId="4" fontId="85" fillId="27" borderId="0" xfId="40" applyNumberFormat="1" applyFont="1" applyFill="1" applyBorder="1" applyAlignment="1">
      <alignment horizontal="right" vertical="top" wrapText="1"/>
    </xf>
    <xf numFmtId="0" fontId="20" fillId="25" borderId="0" xfId="63" applyFont="1" applyFill="1" applyBorder="1" applyAlignment="1">
      <alignment horizontal="right" vertical="top"/>
    </xf>
    <xf numFmtId="0" fontId="83" fillId="25" borderId="19" xfId="63" applyFont="1" applyFill="1" applyBorder="1" applyAlignment="1">
      <alignment horizontal="left" vertical="top"/>
    </xf>
    <xf numFmtId="0" fontId="75" fillId="26" borderId="0" xfId="63" applyFont="1" applyFill="1" applyAlignment="1">
      <alignment horizontal="left" vertical="top"/>
    </xf>
    <xf numFmtId="0" fontId="75" fillId="0" borderId="0" xfId="63" applyFont="1" applyAlignment="1">
      <alignment horizontal="left" vertical="top"/>
    </xf>
    <xf numFmtId="0" fontId="16" fillId="25" borderId="0" xfId="63" applyFont="1" applyFill="1" applyBorder="1" applyAlignment="1">
      <alignment horizontal="center" vertical="center" wrapText="1"/>
    </xf>
    <xf numFmtId="0" fontId="6" fillId="25" borderId="0" xfId="63" applyFill="1" applyBorder="1"/>
    <xf numFmtId="1" fontId="16" fillId="26" borderId="0" xfId="63" applyNumberFormat="1" applyFont="1" applyFill="1" applyBorder="1" applyAlignment="1">
      <alignment horizontal="center" vertical="center" wrapText="1"/>
    </xf>
    <xf numFmtId="0" fontId="16" fillId="0" borderId="0" xfId="63" applyFont="1" applyBorder="1" applyAlignment="1">
      <alignment horizontal="center" vertical="center" wrapText="1"/>
    </xf>
    <xf numFmtId="0" fontId="13" fillId="47" borderId="51" xfId="63" applyFont="1" applyFill="1" applyBorder="1" applyAlignment="1">
      <alignment vertical="center"/>
    </xf>
    <xf numFmtId="0" fontId="6" fillId="47" borderId="0" xfId="63" applyFont="1" applyFill="1" applyBorder="1" applyAlignment="1">
      <alignment horizontal="center"/>
    </xf>
    <xf numFmtId="1" fontId="15" fillId="26" borderId="12" xfId="63" applyNumberFormat="1" applyFont="1" applyFill="1" applyBorder="1" applyAlignment="1">
      <alignment horizontal="center" vertical="center" wrapText="1"/>
    </xf>
    <xf numFmtId="1" fontId="15" fillId="26" borderId="83" xfId="63" applyNumberFormat="1" applyFont="1" applyFill="1" applyBorder="1" applyAlignment="1">
      <alignment horizontal="center" vertical="center" wrapText="1"/>
    </xf>
    <xf numFmtId="0" fontId="15" fillId="25" borderId="0" xfId="70" applyFont="1" applyFill="1" applyBorder="1" applyAlignment="1">
      <alignment horizontal="center" wrapText="1"/>
    </xf>
    <xf numFmtId="0" fontId="45" fillId="25" borderId="0" xfId="70" applyFont="1" applyFill="1" applyBorder="1" applyAlignment="1"/>
    <xf numFmtId="179" fontId="85" fillId="27" borderId="0" xfId="40" applyNumberFormat="1" applyFont="1" applyFill="1" applyBorder="1" applyAlignment="1">
      <alignment horizontal="right" wrapText="1"/>
    </xf>
    <xf numFmtId="179" fontId="85" fillId="27" borderId="87" xfId="40" applyNumberFormat="1" applyFont="1" applyFill="1" applyBorder="1" applyAlignment="1">
      <alignment horizontal="right" wrapText="1"/>
    </xf>
    <xf numFmtId="0" fontId="6" fillId="26" borderId="0" xfId="63" applyFont="1" applyFill="1" applyAlignment="1"/>
    <xf numFmtId="0" fontId="15" fillId="0" borderId="0" xfId="70" applyFont="1" applyBorder="1" applyAlignment="1">
      <alignment horizontal="center" wrapText="1"/>
    </xf>
    <xf numFmtId="0" fontId="77" fillId="24" borderId="0" xfId="66" applyFont="1" applyFill="1" applyBorder="1" applyAlignment="1">
      <alignment horizontal="left"/>
    </xf>
    <xf numFmtId="179" fontId="87" fillId="27" borderId="0" xfId="40" applyNumberFormat="1" applyFont="1" applyFill="1" applyBorder="1" applyAlignment="1">
      <alignment horizontal="right" wrapText="1"/>
    </xf>
    <xf numFmtId="179" fontId="87" fillId="27" borderId="88" xfId="40" applyNumberFormat="1" applyFont="1" applyFill="1" applyBorder="1" applyAlignment="1">
      <alignment horizontal="right" wrapText="1"/>
    </xf>
    <xf numFmtId="179" fontId="85" fillId="27" borderId="88" xfId="40" applyNumberFormat="1" applyFont="1" applyFill="1" applyBorder="1" applyAlignment="1">
      <alignment horizontal="right" wrapText="1"/>
    </xf>
    <xf numFmtId="0" fontId="22" fillId="25" borderId="0" xfId="63" applyFont="1" applyFill="1" applyBorder="1" applyAlignment="1">
      <alignment horizontal="center" wrapText="1"/>
    </xf>
    <xf numFmtId="0" fontId="51" fillId="25" borderId="0" xfId="63" applyFont="1" applyFill="1" applyBorder="1" applyAlignment="1"/>
    <xf numFmtId="3" fontId="85" fillId="26" borderId="0" xfId="63" applyNumberFormat="1" applyFont="1" applyFill="1" applyBorder="1" applyAlignment="1"/>
    <xf numFmtId="0" fontId="22" fillId="0" borderId="0" xfId="63" applyFont="1" applyBorder="1" applyAlignment="1">
      <alignment horizontal="center" wrapText="1"/>
    </xf>
    <xf numFmtId="0" fontId="15" fillId="25" borderId="0" xfId="63" applyFont="1" applyFill="1" applyBorder="1" applyAlignment="1">
      <alignment horizontal="left" wrapText="1" indent="1"/>
    </xf>
    <xf numFmtId="0" fontId="45" fillId="25" borderId="0" xfId="63" applyFont="1" applyFill="1" applyBorder="1" applyAlignment="1">
      <alignment horizontal="left" indent="1"/>
    </xf>
    <xf numFmtId="0" fontId="83" fillId="25" borderId="19" xfId="63" applyFont="1" applyFill="1" applyBorder="1" applyAlignment="1">
      <alignment horizontal="left" indent="1"/>
    </xf>
    <xf numFmtId="3" fontId="85" fillId="26" borderId="0" xfId="63" applyNumberFormat="1" applyFont="1" applyFill="1" applyBorder="1" applyAlignment="1">
      <alignment horizontal="left" indent="1"/>
    </xf>
    <xf numFmtId="0" fontId="15" fillId="0" borderId="0" xfId="63" applyFont="1" applyBorder="1" applyAlignment="1">
      <alignment horizontal="left" wrapText="1" indent="1"/>
    </xf>
    <xf numFmtId="0" fontId="15" fillId="26" borderId="0" xfId="63" applyFont="1" applyFill="1" applyBorder="1" applyAlignment="1">
      <alignment horizontal="left" wrapText="1" indent="1"/>
    </xf>
    <xf numFmtId="0" fontId="45" fillId="26" borderId="0" xfId="63" applyFont="1" applyFill="1" applyBorder="1" applyAlignment="1">
      <alignment horizontal="left" indent="1"/>
    </xf>
    <xf numFmtId="0" fontId="45" fillId="26" borderId="0" xfId="70" applyFont="1" applyFill="1" applyBorder="1" applyAlignment="1">
      <alignment horizontal="left" indent="1"/>
    </xf>
    <xf numFmtId="0" fontId="6" fillId="26" borderId="0" xfId="63" applyFill="1" applyAlignment="1">
      <alignment horizontal="left" indent="1"/>
    </xf>
    <xf numFmtId="0" fontId="6" fillId="26" borderId="0" xfId="63" applyFill="1" applyBorder="1" applyAlignment="1">
      <alignment horizontal="left" indent="1"/>
    </xf>
    <xf numFmtId="0" fontId="6" fillId="0" borderId="0" xfId="63" applyAlignment="1">
      <alignment horizontal="left" indent="1"/>
    </xf>
    <xf numFmtId="0" fontId="15" fillId="25" borderId="0" xfId="70" applyFont="1" applyFill="1" applyBorder="1" applyAlignment="1">
      <alignment horizontal="center" vertical="center" wrapText="1"/>
    </xf>
    <xf numFmtId="0" fontId="45" fillId="25" borderId="0" xfId="70" applyFont="1" applyFill="1" applyBorder="1"/>
    <xf numFmtId="0" fontId="15" fillId="0" borderId="0" xfId="70" applyFont="1" applyBorder="1" applyAlignment="1">
      <alignment horizontal="center" vertical="center" wrapText="1"/>
    </xf>
    <xf numFmtId="0" fontId="15" fillId="26" borderId="19" xfId="70" applyFont="1" applyFill="1" applyBorder="1" applyAlignment="1">
      <alignment vertical="center" wrapText="1"/>
    </xf>
    <xf numFmtId="0" fontId="20" fillId="26" borderId="0" xfId="63" applyFont="1" applyFill="1" applyBorder="1" applyAlignment="1">
      <alignment horizontal="left"/>
    </xf>
    <xf numFmtId="0" fontId="46" fillId="24" borderId="0" xfId="40" applyFont="1" applyFill="1" applyBorder="1" applyAlignment="1">
      <alignment horizontal="left" vertical="center"/>
    </xf>
    <xf numFmtId="3" fontId="137" fillId="26" borderId="0" xfId="63" applyNumberFormat="1" applyFont="1" applyFill="1" applyBorder="1" applyAlignment="1">
      <alignment horizontal="center"/>
    </xf>
    <xf numFmtId="3" fontId="137" fillId="26" borderId="0" xfId="63" applyNumberFormat="1" applyFont="1" applyFill="1" applyBorder="1" applyAlignment="1">
      <alignment horizontal="right"/>
    </xf>
    <xf numFmtId="1" fontId="15" fillId="26" borderId="0" xfId="70" applyNumberFormat="1" applyFont="1" applyFill="1" applyBorder="1" applyAlignment="1">
      <alignment horizontal="center" vertical="center" wrapText="1"/>
    </xf>
    <xf numFmtId="3" fontId="136" fillId="48" borderId="0" xfId="63" applyNumberFormat="1" applyFont="1" applyFill="1" applyBorder="1" applyAlignment="1"/>
    <xf numFmtId="0" fontId="33" fillId="25" borderId="0" xfId="63" applyFont="1" applyFill="1" applyBorder="1" applyAlignment="1">
      <alignment horizontal="left" vertical="center"/>
    </xf>
    <xf numFmtId="0" fontId="46" fillId="27" borderId="0" xfId="66" applyFont="1" applyFill="1" applyBorder="1" applyAlignment="1">
      <alignment horizontal="left"/>
    </xf>
    <xf numFmtId="0" fontId="44" fillId="26" borderId="0" xfId="70" applyFont="1" applyFill="1" applyBorder="1" applyAlignment="1"/>
    <xf numFmtId="0" fontId="7" fillId="26" borderId="0" xfId="63" applyFont="1" applyFill="1" applyAlignment="1"/>
    <xf numFmtId="0" fontId="6" fillId="26" borderId="0" xfId="63" applyFill="1" applyBorder="1" applyAlignment="1"/>
    <xf numFmtId="0" fontId="18" fillId="30" borderId="19" xfId="63" applyFont="1" applyFill="1" applyBorder="1" applyAlignment="1">
      <alignment horizontal="center" vertical="center"/>
    </xf>
    <xf numFmtId="177" fontId="27" fillId="27" borderId="0" xfId="58" applyNumberFormat="1" applyFont="1" applyFill="1" applyBorder="1" applyAlignment="1">
      <alignment horizontal="center" wrapText="1"/>
    </xf>
    <xf numFmtId="0" fontId="88" fillId="25" borderId="0" xfId="0" applyFont="1" applyFill="1" applyBorder="1" applyAlignment="1"/>
    <xf numFmtId="180" fontId="6" fillId="0" borderId="0" xfId="70" applyNumberFormat="1"/>
    <xf numFmtId="0" fontId="141" fillId="25" borderId="0" xfId="68" applyFont="1" applyFill="1" applyBorder="1" applyAlignment="1" applyProtection="1">
      <alignment horizontal="left"/>
    </xf>
    <xf numFmtId="0" fontId="6" fillId="0" borderId="0" xfId="63" applyFill="1" applyAlignment="1"/>
    <xf numFmtId="0" fontId="6" fillId="0" borderId="0" xfId="63" applyFill="1" applyAlignment="1">
      <alignment horizontal="center"/>
    </xf>
    <xf numFmtId="0" fontId="6" fillId="0" borderId="0" xfId="63" applyFont="1" applyFill="1" applyAlignment="1">
      <alignment vertical="center"/>
    </xf>
    <xf numFmtId="0" fontId="6" fillId="0" borderId="0" xfId="63" applyFont="1" applyFill="1" applyAlignment="1">
      <alignment horizontal="center" vertical="center"/>
    </xf>
    <xf numFmtId="0" fontId="6" fillId="0" borderId="0" xfId="63" applyFont="1" applyFill="1"/>
    <xf numFmtId="0" fontId="6" fillId="0" borderId="0" xfId="63" applyFont="1" applyFill="1" applyAlignment="1">
      <alignment horizontal="center"/>
    </xf>
    <xf numFmtId="0" fontId="75" fillId="0" borderId="0" xfId="63" applyFont="1" applyFill="1"/>
    <xf numFmtId="0" fontId="75" fillId="0" borderId="0" xfId="63" applyFont="1" applyFill="1" applyAlignment="1">
      <alignment horizontal="center"/>
    </xf>
    <xf numFmtId="0" fontId="75" fillId="0" borderId="0" xfId="63" applyFont="1" applyFill="1" applyAlignment="1"/>
    <xf numFmtId="0" fontId="75" fillId="0" borderId="0" xfId="63" applyFont="1" applyFill="1" applyAlignment="1">
      <alignment horizontal="left" vertical="top"/>
    </xf>
    <xf numFmtId="0" fontId="75" fillId="0" borderId="0" xfId="63" applyFont="1" applyFill="1" applyAlignment="1">
      <alignment horizontal="center" vertical="top"/>
    </xf>
    <xf numFmtId="0" fontId="16" fillId="0" borderId="0" xfId="63" applyFont="1" applyFill="1" applyBorder="1" applyAlignment="1">
      <alignment horizontal="center" vertical="center" wrapText="1"/>
    </xf>
    <xf numFmtId="3" fontId="16" fillId="0" borderId="0" xfId="63" applyNumberFormat="1" applyFont="1" applyFill="1" applyBorder="1" applyAlignment="1">
      <alignment horizontal="center" vertical="center" wrapText="1"/>
    </xf>
    <xf numFmtId="0" fontId="15" fillId="0" borderId="0" xfId="70" applyFont="1" applyFill="1" applyBorder="1" applyAlignment="1">
      <alignment horizontal="center" wrapText="1"/>
    </xf>
    <xf numFmtId="3" fontId="15" fillId="0" borderId="0" xfId="70" applyNumberFormat="1" applyFont="1" applyFill="1" applyBorder="1" applyAlignment="1">
      <alignment horizontal="center" wrapText="1"/>
    </xf>
    <xf numFmtId="0" fontId="74" fillId="0" borderId="0" xfId="66" applyFont="1" applyFill="1" applyBorder="1" applyAlignment="1">
      <alignment horizontal="left"/>
    </xf>
    <xf numFmtId="165" fontId="15" fillId="0" borderId="0" xfId="70" applyNumberFormat="1" applyFont="1" applyFill="1" applyBorder="1" applyAlignment="1">
      <alignment wrapText="1"/>
    </xf>
    <xf numFmtId="0" fontId="15" fillId="0" borderId="0" xfId="70" applyFont="1" applyFill="1" applyBorder="1" applyAlignment="1">
      <alignment wrapText="1"/>
    </xf>
    <xf numFmtId="0" fontId="22" fillId="0" borderId="0" xfId="63" applyFont="1" applyFill="1" applyBorder="1" applyAlignment="1">
      <alignment horizontal="center" wrapText="1"/>
    </xf>
    <xf numFmtId="165" fontId="22" fillId="0" borderId="0" xfId="63" applyNumberFormat="1" applyFont="1" applyFill="1" applyBorder="1" applyAlignment="1">
      <alignment wrapText="1"/>
    </xf>
    <xf numFmtId="0" fontId="15" fillId="0" borderId="0" xfId="63" applyFont="1" applyFill="1" applyBorder="1" applyAlignment="1">
      <alignment horizontal="left" wrapText="1" indent="1"/>
    </xf>
    <xf numFmtId="0" fontId="15" fillId="0" borderId="0" xfId="63" applyFont="1" applyFill="1" applyBorder="1" applyAlignment="1">
      <alignment horizontal="center" wrapText="1"/>
    </xf>
    <xf numFmtId="165" fontId="15" fillId="0" borderId="0" xfId="63" applyNumberFormat="1" applyFont="1" applyFill="1" applyBorder="1" applyAlignment="1">
      <alignment wrapText="1"/>
    </xf>
    <xf numFmtId="0" fontId="15" fillId="0" borderId="0" xfId="70" applyFont="1" applyFill="1" applyBorder="1" applyAlignment="1">
      <alignment horizontal="left" indent="1"/>
    </xf>
    <xf numFmtId="0" fontId="15" fillId="0" borderId="0" xfId="70" applyFont="1" applyFill="1" applyBorder="1" applyAlignment="1">
      <alignment horizontal="center"/>
    </xf>
    <xf numFmtId="165" fontId="15" fillId="0" borderId="0" xfId="70" applyNumberFormat="1" applyFont="1" applyFill="1" applyBorder="1" applyAlignment="1"/>
    <xf numFmtId="0" fontId="6" fillId="0" borderId="0" xfId="63" applyFill="1" applyAlignment="1">
      <alignment horizontal="left" indent="1"/>
    </xf>
    <xf numFmtId="165" fontId="7" fillId="0" borderId="0" xfId="63" applyNumberFormat="1" applyFont="1" applyFill="1" applyAlignment="1"/>
    <xf numFmtId="0" fontId="15" fillId="0" borderId="0" xfId="70" applyFont="1" applyFill="1" applyBorder="1" applyAlignment="1">
      <alignment horizontal="center" vertical="center" wrapText="1"/>
    </xf>
    <xf numFmtId="165" fontId="15" fillId="0" borderId="0" xfId="70" applyNumberFormat="1" applyFont="1" applyFill="1" applyBorder="1" applyAlignment="1">
      <alignment vertical="center" wrapText="1"/>
    </xf>
    <xf numFmtId="165" fontId="15" fillId="0" borderId="0" xfId="70" applyNumberFormat="1" applyFont="1" applyFill="1" applyBorder="1" applyAlignment="1">
      <alignment horizontal="right" vertical="center" wrapText="1"/>
    </xf>
    <xf numFmtId="0" fontId="71" fillId="0" borderId="0" xfId="70" applyFont="1" applyFill="1"/>
    <xf numFmtId="1" fontId="49" fillId="0" borderId="0" xfId="70" applyNumberFormat="1" applyFont="1" applyFill="1"/>
    <xf numFmtId="1" fontId="71" fillId="0" borderId="0" xfId="70" applyNumberFormat="1" applyFont="1" applyFill="1"/>
    <xf numFmtId="3" fontId="17" fillId="0" borderId="0" xfId="70" applyNumberFormat="1" applyFont="1" applyFill="1"/>
    <xf numFmtId="1" fontId="17" fillId="0" borderId="0" xfId="70" applyNumberFormat="1" applyFont="1" applyFill="1"/>
    <xf numFmtId="0" fontId="17" fillId="0" borderId="0" xfId="70" applyFont="1" applyFill="1"/>
    <xf numFmtId="0" fontId="17" fillId="0" borderId="0" xfId="70" applyFont="1" applyFill="1" applyAlignment="1"/>
    <xf numFmtId="1" fontId="17" fillId="0" borderId="0" xfId="70" applyNumberFormat="1" applyFont="1" applyFill="1" applyAlignment="1"/>
    <xf numFmtId="1" fontId="71" fillId="0" borderId="0" xfId="70" applyNumberFormat="1" applyFont="1" applyFill="1" applyAlignment="1">
      <alignment horizontal="left"/>
    </xf>
    <xf numFmtId="1" fontId="71" fillId="0" borderId="0" xfId="70" applyNumberFormat="1" applyFont="1" applyFill="1" applyAlignment="1">
      <alignment horizontal="center"/>
    </xf>
    <xf numFmtId="0" fontId="49" fillId="0" borderId="0" xfId="70" applyFont="1" applyFill="1"/>
    <xf numFmtId="3" fontId="71" fillId="0" borderId="0" xfId="70" applyNumberFormat="1" applyFont="1" applyFill="1"/>
    <xf numFmtId="0" fontId="33" fillId="0" borderId="0" xfId="70" applyFont="1" applyFill="1"/>
    <xf numFmtId="3" fontId="6" fillId="0" borderId="0" xfId="70" applyNumberFormat="1" applyFill="1"/>
    <xf numFmtId="3" fontId="7" fillId="0" borderId="0" xfId="70" applyNumberFormat="1" applyFont="1" applyFill="1"/>
    <xf numFmtId="0" fontId="71" fillId="0" borderId="0" xfId="70" applyFont="1" applyFill="1" applyAlignment="1">
      <alignment vertical="center"/>
    </xf>
    <xf numFmtId="0" fontId="14" fillId="0" borderId="0" xfId="70" applyFont="1" applyFill="1"/>
    <xf numFmtId="0" fontId="71" fillId="0" borderId="0" xfId="70" applyFont="1" applyFill="1" applyAlignment="1"/>
    <xf numFmtId="1" fontId="71" fillId="0" borderId="0" xfId="70" applyNumberFormat="1" applyFont="1" applyFill="1" applyAlignment="1"/>
    <xf numFmtId="0" fontId="51" fillId="0" borderId="0" xfId="70" applyFont="1" applyFill="1" applyAlignment="1">
      <alignment vertical="center"/>
    </xf>
    <xf numFmtId="0" fontId="51" fillId="0" borderId="0" xfId="70" applyFont="1" applyFill="1" applyAlignment="1"/>
    <xf numFmtId="0" fontId="51" fillId="0" borderId="0" xfId="70" applyFont="1" applyFill="1"/>
    <xf numFmtId="0" fontId="6" fillId="0" borderId="0" xfId="62" applyFill="1"/>
    <xf numFmtId="0" fontId="71" fillId="0" borderId="0" xfId="62" applyFont="1" applyFill="1"/>
    <xf numFmtId="165" fontId="75" fillId="0" borderId="0" xfId="70" applyNumberFormat="1" applyFont="1" applyFill="1"/>
    <xf numFmtId="0" fontId="112" fillId="0" borderId="0" xfId="70" applyFont="1" applyFill="1"/>
    <xf numFmtId="0" fontId="124" fillId="0" borderId="0" xfId="68" applyNumberFormat="1" applyFont="1" applyFill="1" applyBorder="1" applyAlignment="1" applyProtection="1">
      <alignment vertical="justify" wrapText="1"/>
      <protection locked="0"/>
    </xf>
    <xf numFmtId="0" fontId="45"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3" fillId="0" borderId="0" xfId="51" applyFont="1" applyFill="1" applyAlignment="1">
      <alignment horizontal="center"/>
    </xf>
    <xf numFmtId="167" fontId="45" fillId="0" borderId="0" xfId="51" applyNumberFormat="1" applyFont="1" applyFill="1" applyAlignment="1">
      <alignment horizontal="right"/>
    </xf>
    <xf numFmtId="0" fontId="17" fillId="0" borderId="0" xfId="51" applyFont="1" applyFill="1"/>
    <xf numFmtId="165" fontId="14" fillId="0" borderId="0" xfId="51" applyNumberFormat="1" applyFont="1" applyFill="1" applyAlignment="1">
      <alignment horizontal="right"/>
    </xf>
    <xf numFmtId="167" fontId="17" fillId="0" borderId="0" xfId="51" applyNumberFormat="1" applyFont="1" applyFill="1"/>
    <xf numFmtId="165" fontId="9" fillId="0" borderId="0" xfId="51" applyNumberFormat="1" applyFont="1" applyFill="1" applyAlignment="1">
      <alignment horizontal="right"/>
    </xf>
    <xf numFmtId="2" fontId="0" fillId="0" borderId="0" xfId="51" applyNumberFormat="1" applyFont="1" applyFill="1"/>
    <xf numFmtId="0" fontId="6" fillId="0" borderId="0" xfId="51" applyFont="1" applyFill="1"/>
    <xf numFmtId="0" fontId="28" fillId="0" borderId="0" xfId="51" applyFont="1" applyFill="1"/>
    <xf numFmtId="165" fontId="32" fillId="0" borderId="0" xfId="51" applyNumberFormat="1" applyFont="1" applyFill="1" applyAlignment="1">
      <alignment horizontal="right"/>
    </xf>
    <xf numFmtId="0" fontId="47" fillId="0" borderId="0" xfId="51" applyFont="1" applyFill="1" applyAlignment="1">
      <alignment horizontal="center"/>
    </xf>
    <xf numFmtId="165" fontId="10" fillId="0" borderId="0" xfId="51" applyNumberFormat="1" applyFont="1" applyFill="1" applyAlignment="1">
      <alignment horizontal="right"/>
    </xf>
    <xf numFmtId="0" fontId="45" fillId="0" borderId="0" xfId="51" applyFont="1" applyFill="1"/>
    <xf numFmtId="0" fontId="68" fillId="0" borderId="0" xfId="51" applyFont="1" applyFill="1"/>
    <xf numFmtId="0" fontId="60" fillId="0" borderId="0" xfId="51" applyFont="1" applyFill="1"/>
    <xf numFmtId="0" fontId="13" fillId="0" borderId="0" xfId="51" applyFont="1" applyFill="1"/>
    <xf numFmtId="0" fontId="61" fillId="0" borderId="0" xfId="51" applyFont="1" applyFill="1" applyAlignment="1">
      <alignment horizontal="left"/>
    </xf>
    <xf numFmtId="178" fontId="0" fillId="0" borderId="0" xfId="51" applyNumberFormat="1" applyFont="1" applyFill="1"/>
    <xf numFmtId="0" fontId="16" fillId="35" borderId="0" xfId="62" applyFont="1" applyFill="1" applyBorder="1" applyAlignment="1">
      <alignment vertical="center" wrapText="1"/>
    </xf>
    <xf numFmtId="0" fontId="16" fillId="35" borderId="0" xfId="62" applyFont="1" applyFill="1" applyBorder="1" applyAlignment="1"/>
    <xf numFmtId="0" fontId="16" fillId="35" borderId="0" xfId="62" applyFont="1" applyFill="1" applyBorder="1" applyAlignment="1">
      <alignment vertical="center"/>
    </xf>
    <xf numFmtId="164" fontId="16" fillId="35" borderId="0" xfId="40" applyNumberFormat="1" applyFont="1" applyFill="1" applyBorder="1" applyAlignment="1">
      <alignment horizontal="justify" vertical="center" wrapText="1"/>
    </xf>
    <xf numFmtId="164" fontId="32" fillId="35" borderId="67" xfId="40" applyNumberFormat="1" applyFont="1" applyFill="1" applyBorder="1" applyAlignment="1">
      <alignment horizontal="left" vertical="center" wrapText="1"/>
    </xf>
    <xf numFmtId="164" fontId="32" fillId="35" borderId="0" xfId="40" applyNumberFormat="1" applyFont="1" applyFill="1" applyBorder="1" applyAlignment="1">
      <alignment horizontal="left" vertical="center" wrapText="1"/>
    </xf>
    <xf numFmtId="172" fontId="111" fillId="32" borderId="0" xfId="62" applyNumberFormat="1" applyFont="1" applyFill="1" applyBorder="1" applyAlignment="1">
      <alignment horizontal="center" vertical="center" wrapText="1"/>
    </xf>
    <xf numFmtId="172" fontId="111" fillId="32" borderId="0" xfId="62" applyNumberFormat="1" applyFont="1" applyFill="1" applyBorder="1" applyAlignment="1">
      <alignment horizontal="center" vertical="center"/>
    </xf>
    <xf numFmtId="164" fontId="16" fillId="35" borderId="0" xfId="40" applyNumberFormat="1" applyFont="1" applyFill="1" applyBorder="1" applyAlignment="1">
      <alignment horizontal="justify" wrapText="1"/>
    </xf>
    <xf numFmtId="164" fontId="32" fillId="35" borderId="60" xfId="40" applyNumberFormat="1" applyFont="1" applyFill="1" applyBorder="1" applyAlignment="1">
      <alignment horizontal="left" vertical="center" wrapText="1"/>
    </xf>
    <xf numFmtId="164" fontId="118" fillId="36" borderId="0" xfId="40" applyNumberFormat="1" applyFont="1" applyFill="1" applyBorder="1" applyAlignment="1">
      <alignment horizontal="justify" vertical="center" readingOrder="1"/>
    </xf>
    <xf numFmtId="0" fontId="93" fillId="31" borderId="0" xfId="62" applyFont="1" applyFill="1" applyBorder="1" applyAlignment="1">
      <alignment horizontal="left" wrapText="1"/>
    </xf>
    <xf numFmtId="164" fontId="32" fillId="35" borderId="61" xfId="40" applyNumberFormat="1" applyFont="1" applyFill="1" applyBorder="1" applyAlignment="1">
      <alignment horizontal="left" vertical="center" wrapText="1"/>
    </xf>
    <xf numFmtId="0" fontId="47" fillId="35" borderId="0" xfId="62" applyFont="1" applyFill="1" applyAlignment="1">
      <alignment horizontal="center" vertical="center"/>
    </xf>
    <xf numFmtId="173" fontId="16" fillId="25" borderId="0" xfId="0" applyNumberFormat="1" applyFont="1" applyFill="1" applyBorder="1" applyAlignment="1">
      <alignment horizontal="left"/>
    </xf>
    <xf numFmtId="164" fontId="21" fillId="27"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7" fillId="24" borderId="0" xfId="40" applyNumberFormat="1" applyFont="1" applyFill="1" applyBorder="1" applyAlignment="1">
      <alignment horizontal="left" wrapText="1"/>
    </xf>
    <xf numFmtId="164" fontId="15" fillId="24" borderId="0" xfId="40" applyNumberFormat="1" applyFont="1" applyFill="1" applyBorder="1" applyAlignment="1">
      <alignment horizontal="left" wrapText="1"/>
    </xf>
    <xf numFmtId="164" fontId="16" fillId="24" borderId="0" xfId="40" applyNumberFormat="1" applyFont="1" applyFill="1" applyBorder="1" applyAlignment="1">
      <alignment wrapText="1"/>
    </xf>
    <xf numFmtId="164" fontId="16" fillId="27" borderId="0" xfId="40" applyNumberFormat="1" applyFont="1" applyFill="1" applyBorder="1" applyAlignment="1">
      <alignment wrapText="1"/>
    </xf>
    <xf numFmtId="0" fontId="14" fillId="25" borderId="0" xfId="0" applyFont="1" applyFill="1" applyBorder="1" applyAlignment="1">
      <alignment horizontal="justify" vertical="top" wrapText="1"/>
    </xf>
    <xf numFmtId="0" fontId="23" fillId="25" borderId="0" xfId="0" applyFont="1" applyFill="1" applyBorder="1" applyAlignment="1">
      <alignment horizontal="justify" vertical="top" wrapText="1"/>
    </xf>
    <xf numFmtId="0" fontId="21" fillId="25" borderId="18" xfId="0" applyFont="1" applyFill="1" applyBorder="1" applyAlignment="1">
      <alignment horizontal="right" indent="6"/>
    </xf>
    <xf numFmtId="0" fontId="15" fillId="25" borderId="0" xfId="0" applyFont="1" applyFill="1" applyBorder="1" applyAlignment="1"/>
    <xf numFmtId="0" fontId="21" fillId="25" borderId="0" xfId="0" applyFont="1" applyFill="1" applyBorder="1" applyAlignment="1"/>
    <xf numFmtId="172" fontId="16" fillId="24" borderId="0" xfId="40" applyNumberFormat="1" applyFont="1" applyFill="1" applyBorder="1" applyAlignment="1">
      <alignment horizontal="left" wrapText="1"/>
    </xf>
    <xf numFmtId="172" fontId="26" fillId="24" borderId="0" xfId="40" applyNumberFormat="1" applyFont="1" applyFill="1" applyBorder="1" applyAlignment="1">
      <alignment horizontal="left" wrapText="1"/>
    </xf>
    <xf numFmtId="0" fontId="13" fillId="25" borderId="0" xfId="0" applyFont="1" applyFill="1" applyBorder="1" applyAlignment="1"/>
    <xf numFmtId="173" fontId="16" fillId="25" borderId="0" xfId="0" applyNumberFormat="1" applyFont="1" applyFill="1" applyBorder="1" applyAlignment="1">
      <alignment horizontal="right"/>
    </xf>
    <xf numFmtId="173" fontId="16" fillId="25" borderId="19" xfId="0" applyNumberFormat="1" applyFont="1" applyFill="1" applyBorder="1" applyAlignment="1">
      <alignment horizontal="right"/>
    </xf>
    <xf numFmtId="0" fontId="15"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15" fillId="25" borderId="0" xfId="0" applyFont="1" applyFill="1" applyBorder="1" applyAlignment="1">
      <alignment horizontal="justify" vertical="center" wrapText="1" readingOrder="1"/>
    </xf>
    <xf numFmtId="0" fontId="16" fillId="25" borderId="0" xfId="0" applyFont="1" applyFill="1" applyBorder="1" applyAlignment="1">
      <alignment horizontal="justify" vertical="center" readingOrder="1"/>
    </xf>
    <xf numFmtId="0" fontId="15" fillId="25" borderId="18" xfId="0" applyFont="1" applyFill="1" applyBorder="1" applyAlignment="1">
      <alignment horizontal="left" indent="5" readingOrder="1"/>
    </xf>
    <xf numFmtId="0" fontId="21" fillId="25" borderId="18" xfId="0" applyFont="1" applyFill="1" applyBorder="1" applyAlignment="1">
      <alignment horizontal="left" indent="5" readingOrder="1"/>
    </xf>
    <xf numFmtId="0" fontId="16" fillId="0" borderId="0" xfId="0" applyFont="1" applyBorder="1" applyAlignment="1">
      <alignment horizontal="justify" readingOrder="1"/>
    </xf>
    <xf numFmtId="0" fontId="15" fillId="25" borderId="0" xfId="0" applyNumberFormat="1" applyFont="1" applyFill="1" applyBorder="1" applyAlignment="1">
      <alignment horizontal="justify" vertical="center" readingOrder="1"/>
    </xf>
    <xf numFmtId="0" fontId="74" fillId="25" borderId="0" xfId="0" applyFont="1" applyFill="1" applyBorder="1" applyAlignment="1" applyProtection="1">
      <alignment horizontal="left"/>
    </xf>
    <xf numFmtId="173" fontId="16" fillId="25" borderId="0" xfId="0" applyNumberFormat="1" applyFont="1" applyFill="1" applyBorder="1" applyAlignment="1" applyProtection="1">
      <alignment horizontal="left"/>
    </xf>
    <xf numFmtId="0" fontId="20" fillId="0" borderId="0" xfId="0" applyFont="1" applyBorder="1" applyAlignment="1" applyProtection="1">
      <alignment vertical="top"/>
    </xf>
    <xf numFmtId="0" fontId="15" fillId="26" borderId="52" xfId="0" applyFont="1" applyFill="1" applyBorder="1" applyAlignment="1" applyProtection="1">
      <alignment horizontal="center"/>
    </xf>
    <xf numFmtId="168" fontId="16" fillId="24" borderId="0" xfId="40" applyNumberFormat="1" applyFont="1" applyFill="1" applyBorder="1" applyAlignment="1" applyProtection="1">
      <alignment horizontal="right" wrapText="1" indent="2"/>
    </xf>
    <xf numFmtId="167" fontId="16"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0" fontId="20" fillId="25" borderId="0" xfId="0" applyFont="1" applyFill="1" applyBorder="1" applyAlignment="1" applyProtection="1">
      <alignment horizontal="right"/>
    </xf>
    <xf numFmtId="167" fontId="16" fillId="27" borderId="0" xfId="40" applyNumberFormat="1" applyFont="1" applyFill="1" applyBorder="1" applyAlignment="1" applyProtection="1">
      <alignment horizontal="right" wrapText="1" indent="2"/>
    </xf>
    <xf numFmtId="167" fontId="74" fillId="27" borderId="0" xfId="40" applyNumberFormat="1" applyFont="1" applyFill="1" applyBorder="1" applyAlignment="1" applyProtection="1">
      <alignment horizontal="right" wrapText="1" indent="2"/>
    </xf>
    <xf numFmtId="167" fontId="74" fillId="24" borderId="0" xfId="40" applyNumberFormat="1" applyFont="1" applyFill="1" applyBorder="1" applyAlignment="1" applyProtection="1">
      <alignment horizontal="right" wrapText="1" indent="2"/>
    </xf>
    <xf numFmtId="167" fontId="74" fillId="25" borderId="0" xfId="70" applyNumberFormat="1" applyFont="1" applyFill="1" applyBorder="1" applyAlignment="1" applyProtection="1">
      <alignment horizontal="right" indent="2"/>
    </xf>
    <xf numFmtId="167" fontId="74" fillId="26" borderId="0" xfId="70" applyNumberFormat="1" applyFont="1" applyFill="1" applyBorder="1" applyAlignment="1" applyProtection="1">
      <alignment horizontal="right" indent="2"/>
    </xf>
    <xf numFmtId="0" fontId="15" fillId="25" borderId="18" xfId="0" applyFont="1" applyFill="1" applyBorder="1" applyAlignment="1" applyProtection="1">
      <alignment horizontal="right" indent="5"/>
    </xf>
    <xf numFmtId="0" fontId="20" fillId="0" borderId="0" xfId="0" applyFont="1" applyBorder="1" applyAlignment="1" applyProtection="1">
      <alignment vertical="justify" wrapText="1"/>
    </xf>
    <xf numFmtId="0" fontId="0" fillId="0" borderId="0" xfId="0" applyBorder="1" applyAlignment="1" applyProtection="1">
      <alignment vertical="justify" wrapText="1"/>
    </xf>
    <xf numFmtId="173" fontId="16" fillId="25" borderId="0" xfId="0" applyNumberFormat="1" applyFont="1" applyFill="1" applyBorder="1" applyAlignment="1" applyProtection="1">
      <alignment horizontal="right"/>
    </xf>
    <xf numFmtId="0" fontId="20" fillId="25" borderId="0" xfId="0" applyFont="1" applyFill="1" applyBorder="1" applyAlignment="1" applyProtection="1">
      <alignment vertical="top"/>
    </xf>
    <xf numFmtId="0" fontId="16" fillId="24" borderId="0" xfId="40" applyFont="1" applyFill="1" applyBorder="1" applyAlignment="1" applyProtection="1">
      <alignment horizontal="left" indent="1"/>
    </xf>
    <xf numFmtId="165" fontId="16" fillId="25" borderId="0" xfId="0" applyNumberFormat="1" applyFont="1" applyFill="1" applyBorder="1" applyAlignment="1" applyProtection="1">
      <alignment horizontal="right" indent="2"/>
    </xf>
    <xf numFmtId="165" fontId="16" fillId="26" borderId="0" xfId="0" applyNumberFormat="1" applyFont="1" applyFill="1" applyBorder="1" applyAlignment="1" applyProtection="1">
      <alignment horizontal="right" indent="2"/>
    </xf>
    <xf numFmtId="169" fontId="16" fillId="27"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wrapText="1"/>
    </xf>
    <xf numFmtId="169" fontId="16" fillId="24"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67" fontId="16" fillId="46" borderId="0" xfId="60" applyNumberFormat="1" applyFont="1" applyFill="1" applyBorder="1" applyAlignment="1" applyProtection="1">
      <alignment horizontal="right" wrapText="1" indent="2"/>
    </xf>
    <xf numFmtId="167" fontId="16" fillId="42" borderId="0" xfId="60" applyNumberFormat="1" applyFont="1" applyFill="1" applyBorder="1" applyAlignment="1" applyProtection="1">
      <alignment horizontal="right" wrapText="1" indent="2"/>
    </xf>
    <xf numFmtId="167" fontId="74" fillId="25" borderId="0" xfId="0" applyNumberFormat="1" applyFont="1" applyFill="1" applyBorder="1" applyAlignment="1" applyProtection="1">
      <alignment horizontal="right" indent="2"/>
    </xf>
    <xf numFmtId="167" fontId="74" fillId="26" borderId="0" xfId="0" applyNumberFormat="1" applyFont="1" applyFill="1" applyBorder="1" applyAlignment="1" applyProtection="1">
      <alignment horizontal="right" indent="2"/>
    </xf>
    <xf numFmtId="0" fontId="15" fillId="25" borderId="0" xfId="0" applyFont="1" applyFill="1" applyBorder="1" applyAlignment="1" applyProtection="1">
      <alignment horizontal="left" indent="4"/>
    </xf>
    <xf numFmtId="0" fontId="20"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6" fillId="26" borderId="0" xfId="0" applyNumberFormat="1" applyFont="1" applyFill="1" applyBorder="1" applyAlignment="1" applyProtection="1">
      <alignment horizontal="center"/>
    </xf>
    <xf numFmtId="0" fontId="80" fillId="25" borderId="0" xfId="0" applyFont="1" applyFill="1" applyBorder="1" applyAlignment="1" applyProtection="1">
      <alignment horizontal="center"/>
    </xf>
    <xf numFmtId="167" fontId="15" fillId="26" borderId="0" xfId="0" applyNumberFormat="1" applyFont="1" applyFill="1" applyBorder="1" applyAlignment="1" applyProtection="1">
      <alignment horizontal="center"/>
    </xf>
    <xf numFmtId="167" fontId="74" fillId="26" borderId="10" xfId="0" applyNumberFormat="1" applyFont="1" applyFill="1" applyBorder="1" applyAlignment="1" applyProtection="1">
      <alignment horizontal="center"/>
    </xf>
    <xf numFmtId="167" fontId="74" fillId="26" borderId="0" xfId="0" applyNumberFormat="1" applyFont="1" applyFill="1" applyBorder="1" applyAlignment="1" applyProtection="1">
      <alignment horizontal="center"/>
    </xf>
    <xf numFmtId="165" fontId="27" fillId="25" borderId="0" xfId="0" applyNumberFormat="1" applyFont="1" applyFill="1" applyBorder="1" applyAlignment="1" applyProtection="1">
      <alignment horizontal="right" indent="2"/>
    </xf>
    <xf numFmtId="165" fontId="27" fillId="26" borderId="0" xfId="0" applyNumberFormat="1" applyFont="1" applyFill="1" applyBorder="1" applyAlignment="1" applyProtection="1">
      <alignment horizontal="right" indent="2"/>
    </xf>
    <xf numFmtId="165" fontId="74" fillId="25" borderId="0" xfId="0" applyNumberFormat="1" applyFont="1" applyFill="1" applyBorder="1" applyAlignment="1" applyProtection="1">
      <alignment horizontal="right" indent="2"/>
    </xf>
    <xf numFmtId="165" fontId="74" fillId="26" borderId="0" xfId="0" applyNumberFormat="1" applyFont="1" applyFill="1" applyBorder="1" applyAlignment="1" applyProtection="1">
      <alignment horizontal="right" indent="2"/>
    </xf>
    <xf numFmtId="165" fontId="16" fillId="24" borderId="0" xfId="40" applyNumberFormat="1" applyFont="1" applyFill="1" applyBorder="1" applyAlignment="1" applyProtection="1">
      <alignment horizontal="right" wrapText="1" indent="2"/>
    </xf>
    <xf numFmtId="165" fontId="16" fillId="27" borderId="0" xfId="40" applyNumberFormat="1" applyFont="1" applyFill="1" applyBorder="1" applyAlignment="1" applyProtection="1">
      <alignment horizontal="right" wrapText="1" indent="2"/>
    </xf>
    <xf numFmtId="0" fontId="15" fillId="25" borderId="0" xfId="0" applyFont="1" applyFill="1" applyBorder="1" applyAlignment="1" applyProtection="1">
      <alignment horizontal="right" indent="6"/>
    </xf>
    <xf numFmtId="0" fontId="79" fillId="26" borderId="24" xfId="0" applyFont="1" applyFill="1" applyBorder="1" applyAlignment="1">
      <alignment horizontal="left" vertical="center" wrapText="1"/>
    </xf>
    <xf numFmtId="0" fontId="79" fillId="26" borderId="26" xfId="0" applyFont="1" applyFill="1" applyBorder="1" applyAlignment="1">
      <alignment horizontal="left" vertical="center" wrapText="1"/>
    </xf>
    <xf numFmtId="0" fontId="79" fillId="26" borderId="25" xfId="0" applyFont="1" applyFill="1" applyBorder="1" applyAlignment="1">
      <alignment horizontal="left" vertical="center"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15" fillId="25" borderId="0" xfId="62" applyFont="1" applyFill="1" applyBorder="1" applyAlignment="1">
      <alignment horizontal="left" indent="6"/>
    </xf>
    <xf numFmtId="0" fontId="84" fillId="26" borderId="0" xfId="62" applyFont="1" applyFill="1" applyBorder="1" applyAlignment="1">
      <alignment horizontal="center" vertical="center"/>
    </xf>
    <xf numFmtId="1" fontId="15" fillId="25" borderId="13" xfId="0" applyNumberFormat="1" applyFont="1" applyFill="1" applyBorder="1" applyAlignment="1">
      <alignment horizontal="center"/>
    </xf>
    <xf numFmtId="1" fontId="15" fillId="25" borderId="13" xfId="0" applyNumberFormat="1" applyFont="1" applyFill="1" applyBorder="1" applyAlignment="1">
      <alignment horizontal="center" wrapText="1"/>
    </xf>
    <xf numFmtId="0" fontId="20" fillId="25" borderId="0" xfId="62" applyFont="1" applyFill="1" applyBorder="1" applyAlignment="1">
      <alignment vertical="center" wrapText="1"/>
    </xf>
    <xf numFmtId="0" fontId="84" fillId="26" borderId="0" xfId="62" applyFont="1" applyFill="1" applyBorder="1" applyAlignment="1">
      <alignment horizontal="left" vertical="center"/>
    </xf>
    <xf numFmtId="0" fontId="20" fillId="26" borderId="0" xfId="62" applyFont="1" applyFill="1" applyBorder="1" applyAlignment="1">
      <alignment horizontal="justify" wrapText="1"/>
    </xf>
    <xf numFmtId="0" fontId="33" fillId="24" borderId="0" xfId="40" applyFont="1" applyFill="1" applyBorder="1" applyAlignment="1">
      <alignment horizontal="justify" wrapText="1"/>
    </xf>
    <xf numFmtId="0" fontId="20" fillId="24" borderId="0" xfId="40" applyFont="1" applyFill="1" applyBorder="1" applyAlignment="1">
      <alignment horizontal="justify" wrapText="1"/>
    </xf>
    <xf numFmtId="0" fontId="74" fillId="25" borderId="0" xfId="0" applyFont="1" applyFill="1" applyBorder="1" applyAlignment="1">
      <alignment horizontal="left"/>
    </xf>
    <xf numFmtId="0" fontId="15" fillId="26" borderId="18" xfId="0" applyFont="1" applyFill="1" applyBorder="1" applyAlignment="1">
      <alignment horizontal="right" indent="6"/>
    </xf>
    <xf numFmtId="0" fontId="13" fillId="25" borderId="23" xfId="0" applyFont="1" applyFill="1" applyBorder="1" applyAlignment="1">
      <alignment horizontal="left"/>
    </xf>
    <xf numFmtId="0" fontId="13" fillId="25" borderId="22" xfId="0" applyFont="1" applyFill="1" applyBorder="1" applyAlignment="1">
      <alignment horizontal="left"/>
    </xf>
    <xf numFmtId="0" fontId="13" fillId="25" borderId="0" xfId="0" applyFont="1" applyFill="1" applyBorder="1" applyAlignment="1">
      <alignment horizontal="left"/>
    </xf>
    <xf numFmtId="0" fontId="20" fillId="25" borderId="0" xfId="0" applyFont="1" applyFill="1" applyBorder="1" applyAlignment="1">
      <alignment horizontal="left" vertical="top"/>
    </xf>
    <xf numFmtId="0" fontId="9" fillId="25" borderId="0" xfId="0" applyFont="1" applyFill="1" applyBorder="1"/>
    <xf numFmtId="0" fontId="12" fillId="26" borderId="13" xfId="0" applyFont="1" applyFill="1" applyBorder="1" applyAlignment="1">
      <alignment horizontal="center"/>
    </xf>
    <xf numFmtId="0" fontId="33" fillId="24" borderId="0" xfId="40" applyNumberFormat="1" applyFont="1" applyFill="1" applyBorder="1" applyAlignment="1">
      <alignment horizontal="justify" vertical="center" wrapText="1"/>
    </xf>
    <xf numFmtId="0" fontId="20" fillId="24" borderId="0" xfId="40" applyNumberFormat="1" applyFont="1" applyFill="1" applyBorder="1" applyAlignment="1">
      <alignment horizontal="justify" vertical="center" wrapText="1"/>
    </xf>
    <xf numFmtId="0" fontId="20" fillId="24" borderId="0" xfId="40" applyFont="1" applyFill="1" applyBorder="1" applyAlignment="1">
      <alignment horizontal="justify" vertical="top" wrapText="1"/>
    </xf>
    <xf numFmtId="173" fontId="16" fillId="25" borderId="0" xfId="70" applyNumberFormat="1" applyFont="1" applyFill="1" applyBorder="1" applyAlignment="1">
      <alignment horizontal="right"/>
    </xf>
    <xf numFmtId="0" fontId="15" fillId="25" borderId="18" xfId="70" applyFont="1" applyFill="1" applyBorder="1" applyAlignment="1">
      <alignment horizontal="left" indent="6"/>
    </xf>
    <xf numFmtId="0" fontId="15" fillId="25" borderId="0" xfId="70" applyFont="1" applyFill="1" applyBorder="1" applyAlignment="1">
      <alignment horizontal="left" indent="6"/>
    </xf>
    <xf numFmtId="0" fontId="20" fillId="25" borderId="0" xfId="70" applyFont="1" applyFill="1" applyBorder="1" applyAlignment="1">
      <alignment horizontal="left" vertical="top"/>
    </xf>
    <xf numFmtId="0" fontId="74" fillId="25" borderId="0" xfId="70" applyFont="1" applyFill="1" applyBorder="1" applyAlignment="1">
      <alignment horizontal="left"/>
    </xf>
    <xf numFmtId="0" fontId="15" fillId="26" borderId="13" xfId="70" applyFont="1" applyFill="1" applyBorder="1" applyAlignment="1">
      <alignment horizontal="center" wrapText="1"/>
    </xf>
    <xf numFmtId="0" fontId="15" fillId="26" borderId="13" xfId="70" applyFont="1" applyFill="1" applyBorder="1" applyAlignment="1">
      <alignment horizontal="center"/>
    </xf>
    <xf numFmtId="0" fontId="15" fillId="25" borderId="18" xfId="70" applyFont="1" applyFill="1" applyBorder="1" applyAlignment="1">
      <alignment horizontal="left"/>
    </xf>
    <xf numFmtId="0" fontId="20" fillId="25" borderId="22" xfId="70" applyFont="1" applyFill="1" applyBorder="1" applyAlignment="1">
      <alignment horizontal="center"/>
    </xf>
    <xf numFmtId="0" fontId="20" fillId="25" borderId="53" xfId="70" applyFont="1" applyFill="1" applyBorder="1" applyAlignment="1">
      <alignment horizontal="center"/>
    </xf>
    <xf numFmtId="0" fontId="45" fillId="26" borderId="27" xfId="70" applyFont="1" applyFill="1" applyBorder="1" applyAlignment="1">
      <alignment horizontal="left" vertical="center"/>
    </xf>
    <xf numFmtId="0" fontId="45" fillId="26" borderId="28" xfId="70" applyFont="1" applyFill="1" applyBorder="1" applyAlignment="1">
      <alignment horizontal="left" vertical="center"/>
    </xf>
    <xf numFmtId="0" fontId="45" fillId="26" borderId="29" xfId="70" applyFont="1" applyFill="1" applyBorder="1" applyAlignment="1">
      <alignment horizontal="left" vertical="center"/>
    </xf>
    <xf numFmtId="0" fontId="115" fillId="26" borderId="70" xfId="70" applyFont="1" applyFill="1" applyBorder="1" applyAlignment="1">
      <alignment horizontal="center" vertical="center"/>
    </xf>
    <xf numFmtId="0" fontId="115" fillId="26" borderId="71"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5" xfId="70" applyFont="1" applyFill="1" applyBorder="1" applyAlignment="1">
      <alignment horizontal="center" vertical="center"/>
    </xf>
    <xf numFmtId="0" fontId="15" fillId="25" borderId="13" xfId="70" applyFont="1" applyFill="1" applyBorder="1" applyAlignment="1">
      <alignment horizontal="center" vertical="center" wrapText="1"/>
    </xf>
    <xf numFmtId="0" fontId="15" fillId="25" borderId="72" xfId="70" applyFont="1" applyFill="1" applyBorder="1" applyAlignment="1">
      <alignment horizontal="center" vertical="center" wrapText="1"/>
    </xf>
    <xf numFmtId="0" fontId="15" fillId="25" borderId="73" xfId="70" applyFont="1" applyFill="1" applyBorder="1" applyAlignment="1">
      <alignment horizontal="center" vertical="center" wrapText="1"/>
    </xf>
    <xf numFmtId="0" fontId="15" fillId="25" borderId="76" xfId="70" applyFont="1" applyFill="1" applyBorder="1" applyAlignment="1">
      <alignment horizontal="center" vertical="center" wrapText="1"/>
    </xf>
    <xf numFmtId="0" fontId="74" fillId="25" borderId="0" xfId="78" applyFont="1" applyFill="1" applyBorder="1" applyAlignment="1">
      <alignment horizontal="left" vertical="center"/>
    </xf>
    <xf numFmtId="173" fontId="7" fillId="25" borderId="0" xfId="70" applyNumberFormat="1" applyFont="1" applyFill="1" applyBorder="1" applyAlignment="1">
      <alignment horizontal="left"/>
    </xf>
    <xf numFmtId="173" fontId="7" fillId="26" borderId="0" xfId="63" applyNumberFormat="1" applyFont="1" applyFill="1" applyBorder="1" applyAlignment="1">
      <alignment horizontal="right"/>
    </xf>
    <xf numFmtId="0" fontId="15" fillId="25" borderId="18" xfId="63" applyFont="1" applyFill="1" applyBorder="1" applyAlignment="1">
      <alignment horizontal="left" indent="6"/>
    </xf>
    <xf numFmtId="0" fontId="45" fillId="0" borderId="0" xfId="63" applyFont="1" applyFill="1" applyAlignment="1">
      <alignment horizontal="center"/>
    </xf>
    <xf numFmtId="0" fontId="20" fillId="25" borderId="51" xfId="63" applyFont="1" applyFill="1" applyBorder="1" applyAlignment="1">
      <alignment horizontal="left" vertical="top"/>
    </xf>
    <xf numFmtId="0" fontId="20" fillId="25" borderId="0" xfId="63" applyFont="1" applyFill="1" applyBorder="1" applyAlignment="1">
      <alignment horizontal="left" vertical="top"/>
    </xf>
    <xf numFmtId="0" fontId="88" fillId="47" borderId="81" xfId="63" applyFont="1" applyFill="1" applyBorder="1" applyAlignment="1">
      <alignment horizontal="center" vertical="center"/>
    </xf>
    <xf numFmtId="0" fontId="136" fillId="47" borderId="82" xfId="63" applyFont="1" applyFill="1" applyBorder="1" applyAlignment="1">
      <alignment horizontal="center" vertical="center"/>
    </xf>
    <xf numFmtId="0" fontId="136" fillId="47" borderId="85" xfId="63" applyFont="1" applyFill="1" applyBorder="1" applyAlignment="1">
      <alignment horizontal="center" vertical="center"/>
    </xf>
    <xf numFmtId="0" fontId="136" fillId="47" borderId="86" xfId="63" applyFont="1" applyFill="1" applyBorder="1" applyAlignment="1">
      <alignment horizontal="center" vertical="center"/>
    </xf>
    <xf numFmtId="1" fontId="15" fillId="26" borderId="12" xfId="63" applyNumberFormat="1" applyFont="1" applyFill="1" applyBorder="1" applyAlignment="1">
      <alignment horizontal="center" vertical="center"/>
    </xf>
    <xf numFmtId="1" fontId="15" fillId="26" borderId="83" xfId="63" applyNumberFormat="1" applyFont="1" applyFill="1" applyBorder="1" applyAlignment="1">
      <alignment horizontal="center" vertical="center"/>
    </xf>
    <xf numFmtId="1" fontId="15" fillId="26" borderId="84" xfId="63" applyNumberFormat="1" applyFont="1" applyFill="1" applyBorder="1" applyAlignment="1">
      <alignment horizontal="center" vertical="center"/>
    </xf>
    <xf numFmtId="0" fontId="15" fillId="25" borderId="18" xfId="62" applyFont="1" applyFill="1" applyBorder="1" applyAlignment="1">
      <alignment horizontal="right" indent="6"/>
    </xf>
    <xf numFmtId="0" fontId="20" fillId="24" borderId="51" xfId="40" applyFont="1" applyFill="1" applyBorder="1" applyAlignment="1">
      <alignment vertical="justify" wrapText="1"/>
    </xf>
    <xf numFmtId="0" fontId="20" fillId="24" borderId="0" xfId="40" applyFont="1" applyFill="1" applyBorder="1" applyAlignment="1">
      <alignment vertical="justify" wrapText="1"/>
    </xf>
    <xf numFmtId="0" fontId="74" fillId="25" borderId="0" xfId="62" applyFont="1" applyFill="1" applyBorder="1" applyAlignment="1">
      <alignment horizontal="left" vertical="center"/>
    </xf>
    <xf numFmtId="0" fontId="20" fillId="25" borderId="51" xfId="62" applyFont="1" applyFill="1" applyBorder="1" applyAlignment="1">
      <alignment horizontal="left" vertical="top"/>
    </xf>
    <xf numFmtId="0" fontId="20" fillId="25" borderId="0" xfId="62" applyFont="1" applyFill="1" applyBorder="1" applyAlignment="1">
      <alignment horizontal="left" vertical="top"/>
    </xf>
    <xf numFmtId="0" fontId="15" fillId="25" borderId="57" xfId="62" applyFont="1" applyFill="1" applyBorder="1" applyAlignment="1">
      <alignment horizontal="center"/>
    </xf>
    <xf numFmtId="0" fontId="15" fillId="25" borderId="58" xfId="62" applyFont="1" applyFill="1" applyBorder="1" applyAlignment="1">
      <alignment horizontal="center"/>
    </xf>
    <xf numFmtId="0" fontId="15" fillId="25" borderId="12" xfId="62" applyFont="1" applyFill="1" applyBorder="1" applyAlignment="1">
      <alignment horizontal="center"/>
    </xf>
    <xf numFmtId="0" fontId="74" fillId="24" borderId="0" xfId="40" applyFont="1" applyFill="1" applyBorder="1" applyAlignment="1">
      <alignment vertical="center" wrapText="1"/>
    </xf>
    <xf numFmtId="173" fontId="16" fillId="25" borderId="0" xfId="62" applyNumberFormat="1" applyFont="1" applyFill="1" applyBorder="1" applyAlignment="1">
      <alignment horizontal="left"/>
    </xf>
    <xf numFmtId="0" fontId="45" fillId="26" borderId="31" xfId="62" applyFont="1" applyFill="1" applyBorder="1" applyAlignment="1">
      <alignment horizontal="left" vertical="center" wrapText="1"/>
    </xf>
    <xf numFmtId="0" fontId="45" fillId="26" borderId="32" xfId="62" applyFont="1" applyFill="1" applyBorder="1" applyAlignment="1">
      <alignment horizontal="left" vertical="center" wrapText="1"/>
    </xf>
    <xf numFmtId="0" fontId="45" fillId="26" borderId="33" xfId="62" applyFont="1" applyFill="1" applyBorder="1" applyAlignment="1">
      <alignment horizontal="left" vertical="center" wrapText="1"/>
    </xf>
    <xf numFmtId="0" fontId="20" fillId="24" borderId="51" xfId="40" applyFont="1" applyFill="1" applyBorder="1" applyAlignment="1">
      <alignment horizontal="left" vertical="top"/>
    </xf>
    <xf numFmtId="0" fontId="20" fillId="24" borderId="0" xfId="40" applyFont="1" applyFill="1" applyBorder="1" applyAlignment="1">
      <alignment horizontal="left" vertical="top"/>
    </xf>
    <xf numFmtId="0" fontId="15" fillId="0" borderId="12" xfId="53" applyFont="1" applyBorder="1" applyAlignment="1">
      <alignment horizontal="center" vertical="center" wrapText="1"/>
    </xf>
    <xf numFmtId="0" fontId="15" fillId="0" borderId="58" xfId="53" applyFont="1" applyBorder="1" applyAlignment="1">
      <alignment horizontal="center" vertical="center" wrapText="1"/>
    </xf>
    <xf numFmtId="0" fontId="15" fillId="0" borderId="57" xfId="53" applyFont="1" applyBorder="1" applyAlignment="1">
      <alignment horizontal="center" vertical="center" wrapText="1"/>
    </xf>
    <xf numFmtId="164" fontId="16" fillId="27" borderId="48" xfId="40" applyNumberFormat="1" applyFont="1" applyFill="1" applyBorder="1" applyAlignment="1">
      <alignment horizontal="center" wrapText="1"/>
    </xf>
    <xf numFmtId="164" fontId="20" fillId="27" borderId="48" xfId="40" applyNumberFormat="1" applyFont="1" applyFill="1" applyBorder="1" applyAlignment="1">
      <alignment horizontal="right" wrapText="1"/>
    </xf>
    <xf numFmtId="0" fontId="33" fillId="25" borderId="0" xfId="62" applyFont="1" applyFill="1" applyBorder="1" applyAlignment="1">
      <alignment horizontal="left" vertical="center"/>
    </xf>
    <xf numFmtId="0" fontId="15" fillId="25" borderId="18" xfId="0" applyFont="1" applyFill="1" applyBorder="1" applyAlignment="1">
      <alignment horizontal="left" indent="6"/>
    </xf>
    <xf numFmtId="0" fontId="45" fillId="26" borderId="31" xfId="0" applyFont="1" applyFill="1" applyBorder="1" applyAlignment="1">
      <alignment horizontal="left" vertical="center"/>
    </xf>
    <xf numFmtId="0" fontId="45" fillId="26" borderId="32" xfId="0" applyFont="1" applyFill="1" applyBorder="1" applyAlignment="1">
      <alignment horizontal="left" vertical="center"/>
    </xf>
    <xf numFmtId="0" fontId="45" fillId="26" borderId="33" xfId="0" applyFont="1" applyFill="1" applyBorder="1" applyAlignment="1">
      <alignment horizontal="left" vertical="center"/>
    </xf>
    <xf numFmtId="0" fontId="20" fillId="0" borderId="0" xfId="0" applyFont="1" applyBorder="1" applyAlignment="1">
      <alignment vertical="justify" wrapText="1"/>
    </xf>
    <xf numFmtId="0" fontId="0" fillId="0" borderId="0" xfId="0" applyBorder="1" applyAlignment="1">
      <alignment vertical="justify" wrapText="1"/>
    </xf>
    <xf numFmtId="0" fontId="15" fillId="26" borderId="12" xfId="53" applyFont="1" applyFill="1" applyBorder="1" applyAlignment="1">
      <alignment horizontal="center" vertical="center" wrapText="1"/>
    </xf>
    <xf numFmtId="0" fontId="15" fillId="25" borderId="57" xfId="0" applyFont="1" applyFill="1" applyBorder="1" applyAlignment="1">
      <alignment horizontal="center"/>
    </xf>
    <xf numFmtId="0" fontId="15" fillId="25" borderId="12" xfId="0" applyFont="1" applyFill="1" applyBorder="1" applyAlignment="1">
      <alignment horizontal="center"/>
    </xf>
    <xf numFmtId="173" fontId="16" fillId="25" borderId="0" xfId="62" applyNumberFormat="1" applyFont="1" applyFill="1" applyBorder="1" applyAlignment="1">
      <alignment horizontal="right"/>
    </xf>
    <xf numFmtId="0" fontId="74" fillId="25" borderId="0" xfId="0" applyFont="1" applyFill="1" applyBorder="1" applyAlignment="1">
      <alignment horizontal="left" vertical="center"/>
    </xf>
    <xf numFmtId="0" fontId="88" fillId="25" borderId="0" xfId="0" applyFont="1" applyFill="1" applyBorder="1" applyAlignment="1">
      <alignment horizontal="center"/>
    </xf>
    <xf numFmtId="0" fontId="122" fillId="25" borderId="0" xfId="70" applyFont="1" applyFill="1" applyBorder="1" applyAlignment="1">
      <alignment horizontal="justify"/>
    </xf>
    <xf numFmtId="0" fontId="15" fillId="25" borderId="0" xfId="70" applyFont="1" applyFill="1" applyBorder="1" applyAlignment="1">
      <alignment horizontal="left" indent="1"/>
    </xf>
    <xf numFmtId="0" fontId="15" fillId="26" borderId="72" xfId="70" applyFont="1" applyFill="1" applyBorder="1" applyAlignment="1">
      <alignment horizontal="center" wrapText="1"/>
    </xf>
    <xf numFmtId="0" fontId="119" fillId="25" borderId="0" xfId="70" applyFont="1" applyFill="1" applyBorder="1" applyAlignment="1">
      <alignment horizontal="left" indent="1"/>
    </xf>
    <xf numFmtId="0" fontId="15" fillId="0" borderId="0" xfId="70" applyFont="1" applyBorder="1" applyAlignment="1">
      <alignment horizontal="left" indent="1"/>
    </xf>
    <xf numFmtId="0" fontId="15" fillId="25" borderId="0" xfId="70" applyFont="1" applyFill="1" applyBorder="1" applyAlignment="1">
      <alignment horizontal="left"/>
    </xf>
    <xf numFmtId="0" fontId="79" fillId="26" borderId="31" xfId="70" applyFont="1" applyFill="1" applyBorder="1" applyAlignment="1">
      <alignment horizontal="left" vertical="center"/>
    </xf>
    <xf numFmtId="0" fontId="79" fillId="26" borderId="32" xfId="70" applyFont="1" applyFill="1" applyBorder="1" applyAlignment="1">
      <alignment horizontal="left" vertical="center"/>
    </xf>
    <xf numFmtId="0" fontId="79"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0" fillId="0" borderId="66" xfId="70" applyFont="1" applyBorder="1" applyAlignment="1">
      <alignment vertical="justify" wrapText="1"/>
    </xf>
    <xf numFmtId="0" fontId="20" fillId="0" borderId="0" xfId="70" applyFont="1" applyBorder="1" applyAlignment="1">
      <alignment vertical="justify" wrapText="1"/>
    </xf>
    <xf numFmtId="0" fontId="15" fillId="25" borderId="49" xfId="70" applyFont="1" applyFill="1" applyBorder="1" applyAlignment="1">
      <alignment horizontal="center"/>
    </xf>
    <xf numFmtId="0" fontId="15" fillId="25" borderId="18" xfId="70" applyFont="1" applyFill="1" applyBorder="1" applyAlignment="1">
      <alignment horizontal="right"/>
    </xf>
    <xf numFmtId="0" fontId="15" fillId="25" borderId="13" xfId="70" applyFont="1" applyFill="1" applyBorder="1" applyAlignment="1">
      <alignment horizontal="center"/>
    </xf>
    <xf numFmtId="0" fontId="15" fillId="25" borderId="72" xfId="70" applyFont="1" applyFill="1" applyBorder="1" applyAlignment="1">
      <alignment horizontal="center" wrapText="1"/>
    </xf>
    <xf numFmtId="0" fontId="15" fillId="25" borderId="13" xfId="70" applyFont="1" applyFill="1" applyBorder="1" applyAlignment="1">
      <alignment horizontal="center" wrapText="1"/>
    </xf>
    <xf numFmtId="0" fontId="16" fillId="25" borderId="0" xfId="70" applyFont="1" applyFill="1" applyBorder="1" applyAlignment="1">
      <alignment horizontal="left" indent="1"/>
    </xf>
    <xf numFmtId="0" fontId="46" fillId="25" borderId="36" xfId="70" applyFont="1" applyFill="1" applyBorder="1" applyAlignment="1">
      <alignment horizontal="justify" vertical="top" wrapText="1"/>
    </xf>
    <xf numFmtId="0" fontId="20" fillId="26" borderId="51" xfId="70" applyFont="1" applyFill="1" applyBorder="1" applyAlignment="1">
      <alignment vertical="justify" wrapText="1"/>
    </xf>
    <xf numFmtId="0" fontId="20" fillId="26" borderId="0" xfId="70" applyFont="1" applyFill="1" applyBorder="1" applyAlignment="1">
      <alignment vertical="justify" wrapText="1"/>
    </xf>
    <xf numFmtId="0" fontId="74" fillId="26" borderId="0" xfId="70" applyFont="1" applyFill="1" applyBorder="1" applyAlignment="1">
      <alignment horizontal="left"/>
    </xf>
    <xf numFmtId="0" fontId="45" fillId="26" borderId="31" xfId="70" applyFont="1" applyFill="1" applyBorder="1" applyAlignment="1">
      <alignment horizontal="left" vertical="center"/>
    </xf>
    <xf numFmtId="0" fontId="45" fillId="26" borderId="32" xfId="70" applyFont="1" applyFill="1" applyBorder="1" applyAlignment="1">
      <alignment horizontal="left" vertical="center"/>
    </xf>
    <xf numFmtId="0" fontId="45" fillId="26" borderId="33" xfId="70" applyFont="1" applyFill="1" applyBorder="1" applyAlignment="1">
      <alignment horizontal="left" vertical="center"/>
    </xf>
    <xf numFmtId="0" fontId="74"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15" fillId="25" borderId="18" xfId="71" applyFont="1" applyFill="1" applyBorder="1" applyAlignment="1">
      <alignment horizontal="left" indent="6"/>
    </xf>
    <xf numFmtId="0" fontId="13" fillId="25" borderId="22" xfId="62" applyFont="1" applyFill="1" applyBorder="1" applyAlignment="1">
      <alignment horizontal="left"/>
    </xf>
    <xf numFmtId="0" fontId="79" fillId="26" borderId="31" xfId="62" applyFont="1" applyFill="1" applyBorder="1" applyAlignment="1">
      <alignment horizontal="left" vertical="center"/>
    </xf>
    <xf numFmtId="0" fontId="79" fillId="26" borderId="32" xfId="62" applyFont="1" applyFill="1" applyBorder="1" applyAlignment="1">
      <alignment horizontal="left" vertical="center"/>
    </xf>
    <xf numFmtId="0" fontId="79" fillId="26" borderId="33" xfId="62" applyFont="1" applyFill="1" applyBorder="1" applyAlignment="1">
      <alignment horizontal="left" vertical="center"/>
    </xf>
    <xf numFmtId="0" fontId="13" fillId="25" borderId="51" xfId="62" applyFont="1" applyFill="1" applyBorder="1" applyAlignment="1">
      <alignment horizontal="left" vertical="top"/>
    </xf>
    <xf numFmtId="0" fontId="13" fillId="25" borderId="0" xfId="62" applyFont="1" applyFill="1" applyBorder="1" applyAlignment="1">
      <alignment horizontal="left" vertical="top"/>
    </xf>
    <xf numFmtId="0" fontId="12" fillId="25" borderId="13" xfId="62" applyFont="1" applyFill="1" applyBorder="1" applyAlignment="1">
      <alignment horizontal="center"/>
    </xf>
    <xf numFmtId="0" fontId="13" fillId="25" borderId="49" xfId="62" applyFont="1" applyFill="1" applyBorder="1" applyAlignment="1">
      <alignment horizontal="left"/>
    </xf>
    <xf numFmtId="3" fontId="74" fillId="27" borderId="0" xfId="40" applyNumberFormat="1" applyFont="1" applyFill="1" applyBorder="1" applyAlignment="1">
      <alignment horizontal="left" vertical="center" wrapText="1"/>
    </xf>
    <xf numFmtId="3" fontId="74" fillId="25" borderId="0" xfId="62" applyNumberFormat="1" applyFont="1" applyFill="1" applyBorder="1" applyAlignment="1">
      <alignment horizontal="right" vertical="center" indent="2"/>
    </xf>
    <xf numFmtId="3" fontId="77" fillId="25" borderId="0" xfId="62" applyNumberFormat="1" applyFont="1" applyFill="1" applyBorder="1" applyAlignment="1">
      <alignment horizontal="right" vertical="center" indent="2"/>
    </xf>
    <xf numFmtId="3" fontId="74" fillId="24" borderId="0" xfId="40" applyNumberFormat="1" applyFont="1" applyFill="1" applyBorder="1" applyAlignment="1">
      <alignment horizontal="left" vertical="center" wrapText="1"/>
    </xf>
    <xf numFmtId="0" fontId="16" fillId="27" borderId="0" xfId="40" applyFont="1" applyFill="1" applyBorder="1" applyAlignment="1">
      <alignment horizontal="left" vertical="center" wrapText="1"/>
    </xf>
    <xf numFmtId="0" fontId="20" fillId="25" borderId="0" xfId="78" applyFont="1" applyFill="1" applyBorder="1" applyAlignment="1">
      <alignment horizontal="left" vertical="top"/>
    </xf>
    <xf numFmtId="0" fontId="15" fillId="25" borderId="12" xfId="78" applyFont="1" applyFill="1" applyBorder="1" applyAlignment="1">
      <alignment horizontal="center" vertical="center" wrapText="1"/>
    </xf>
    <xf numFmtId="0" fontId="42" fillId="27" borderId="0" xfId="40" applyFont="1" applyFill="1" applyBorder="1" applyAlignment="1">
      <alignment horizontal="left" vertical="center" wrapText="1"/>
    </xf>
    <xf numFmtId="0" fontId="20" fillId="25" borderId="0" xfId="62" applyFont="1" applyFill="1" applyBorder="1" applyAlignment="1">
      <alignment horizontal="left" wrapText="1"/>
    </xf>
    <xf numFmtId="0" fontId="88" fillId="25" borderId="0" xfId="62" applyFont="1" applyFill="1" applyBorder="1" applyAlignment="1">
      <alignment horizontal="right"/>
    </xf>
    <xf numFmtId="0" fontId="15" fillId="25" borderId="18" xfId="70" applyFont="1" applyFill="1" applyBorder="1" applyAlignment="1">
      <alignment horizontal="right" indent="6"/>
    </xf>
    <xf numFmtId="0" fontId="13" fillId="25" borderId="23" xfId="70" applyFont="1" applyFill="1" applyBorder="1" applyAlignment="1">
      <alignment horizontal="left"/>
    </xf>
    <xf numFmtId="0" fontId="13" fillId="25" borderId="22" xfId="70" applyFont="1" applyFill="1" applyBorder="1" applyAlignment="1">
      <alignment horizontal="left"/>
    </xf>
    <xf numFmtId="0" fontId="45" fillId="26" borderId="44" xfId="70" applyFont="1" applyFill="1" applyBorder="1" applyAlignment="1">
      <alignment horizontal="left" vertical="center"/>
    </xf>
    <xf numFmtId="0" fontId="45" fillId="26" borderId="45" xfId="70" applyFont="1" applyFill="1" applyBorder="1" applyAlignment="1">
      <alignment horizontal="left" vertical="center"/>
    </xf>
    <xf numFmtId="0" fontId="45" fillId="26" borderId="46" xfId="70" applyFont="1" applyFill="1" applyBorder="1" applyAlignment="1">
      <alignment horizontal="left" vertical="center"/>
    </xf>
    <xf numFmtId="0" fontId="20" fillId="26" borderId="0" xfId="70" applyFont="1" applyFill="1" applyBorder="1" applyAlignment="1">
      <alignment horizontal="left" vertical="top"/>
    </xf>
    <xf numFmtId="0" fontId="33" fillId="26" borderId="10" xfId="62" applyFont="1" applyFill="1" applyBorder="1" applyAlignment="1">
      <alignment horizontal="center" vertical="center" wrapText="1"/>
    </xf>
    <xf numFmtId="0" fontId="33" fillId="26" borderId="11" xfId="62" applyFont="1" applyFill="1" applyBorder="1" applyAlignment="1">
      <alignment horizontal="center" vertical="center" wrapText="1"/>
    </xf>
    <xf numFmtId="0" fontId="15" fillId="26" borderId="72" xfId="62" applyFont="1" applyFill="1" applyBorder="1" applyAlignment="1">
      <alignment horizontal="center" vertical="center"/>
    </xf>
    <xf numFmtId="0" fontId="15" fillId="26" borderId="13" xfId="62" applyFont="1" applyFill="1" applyBorder="1" applyAlignment="1">
      <alignment horizontal="center" vertical="center"/>
    </xf>
    <xf numFmtId="173" fontId="16" fillId="25" borderId="0" xfId="70" applyNumberFormat="1" applyFont="1" applyFill="1" applyBorder="1" applyAlignment="1">
      <alignment horizontal="left"/>
    </xf>
    <xf numFmtId="0" fontId="33" fillId="25" borderId="10" xfId="62" applyFont="1" applyFill="1" applyBorder="1" applyAlignment="1">
      <alignment horizontal="center" vertical="center" wrapText="1"/>
    </xf>
    <xf numFmtId="0" fontId="33" fillId="25" borderId="11" xfId="62" applyFont="1" applyFill="1" applyBorder="1" applyAlignment="1">
      <alignment horizontal="center" vertical="center" wrapText="1"/>
    </xf>
    <xf numFmtId="0" fontId="74" fillId="43" borderId="0" xfId="70" applyFont="1" applyFill="1" applyBorder="1" applyAlignment="1">
      <alignment horizontal="left"/>
    </xf>
    <xf numFmtId="0" fontId="20" fillId="27" borderId="0" xfId="40" applyFont="1" applyFill="1" applyBorder="1" applyAlignment="1">
      <alignment horizontal="justify" wrapTex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3"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83" fillId="26" borderId="0" xfId="70" applyFont="1" applyFill="1" applyBorder="1" applyAlignment="1">
      <alignment horizontal="left"/>
    </xf>
    <xf numFmtId="0" fontId="120" fillId="24" borderId="0" xfId="40" applyFont="1" applyFill="1" applyBorder="1" applyAlignment="1">
      <alignment horizontal="left" vertical="top"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119" fillId="24" borderId="0" xfId="40" applyFont="1" applyFill="1" applyBorder="1" applyAlignment="1">
      <alignment horizontal="left" vertical="center" wrapText="1" indent="1"/>
    </xf>
    <xf numFmtId="0" fontId="15" fillId="26" borderId="72" xfId="70" applyFont="1" applyFill="1" applyBorder="1" applyAlignment="1">
      <alignment horizontal="center"/>
    </xf>
    <xf numFmtId="3" fontId="83" fillId="26" borderId="0" xfId="70" applyNumberFormat="1" applyFont="1" applyFill="1" applyBorder="1" applyAlignment="1">
      <alignment horizontal="left"/>
    </xf>
    <xf numFmtId="3" fontId="119" fillId="27" borderId="0" xfId="40" applyNumberFormat="1" applyFont="1" applyFill="1" applyBorder="1" applyAlignment="1">
      <alignment horizontal="left" vertical="center" wrapText="1" indent="1"/>
    </xf>
    <xf numFmtId="0" fontId="120" fillId="27" borderId="0" xfId="40" applyFont="1" applyFill="1" applyBorder="1" applyAlignment="1">
      <alignment horizontal="left"/>
    </xf>
    <xf numFmtId="173" fontId="42" fillId="25" borderId="0" xfId="70" applyNumberFormat="1" applyFont="1" applyFill="1" applyBorder="1" applyAlignment="1">
      <alignment horizontal="right"/>
    </xf>
    <xf numFmtId="0" fontId="120" fillId="27" borderId="19" xfId="40" applyFont="1" applyFill="1" applyBorder="1" applyAlignment="1">
      <alignment horizontal="left"/>
    </xf>
    <xf numFmtId="0" fontId="20" fillId="24" borderId="0" xfId="40" applyFont="1" applyFill="1" applyBorder="1" applyAlignment="1">
      <alignment horizontal="left" vertical="top" wrapText="1"/>
    </xf>
    <xf numFmtId="0" fontId="15" fillId="25" borderId="18" xfId="70" applyFont="1" applyFill="1" applyBorder="1" applyAlignment="1">
      <alignment horizontal="right" indent="5"/>
    </xf>
    <xf numFmtId="3" fontId="20" fillId="25" borderId="0" xfId="70" applyNumberFormat="1" applyFont="1" applyFill="1" applyBorder="1" applyAlignment="1">
      <alignment horizontal="right"/>
    </xf>
    <xf numFmtId="0" fontId="74" fillId="25" borderId="0" xfId="70" applyFont="1" applyFill="1" applyBorder="1" applyAlignment="1">
      <alignment horizontal="justify" vertical="center"/>
    </xf>
    <xf numFmtId="165" fontId="112" fillId="0" borderId="0" xfId="70" applyNumberFormat="1" applyFont="1" applyFill="1" applyAlignment="1">
      <alignment horizontal="justify" vertical="center"/>
    </xf>
    <xf numFmtId="0" fontId="20"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center" vertical="justify" wrapText="1"/>
      <protection locked="0"/>
    </xf>
    <xf numFmtId="0" fontId="77" fillId="25" borderId="0" xfId="70" applyNumberFormat="1" applyFont="1" applyFill="1" applyBorder="1" applyAlignment="1" applyProtection="1">
      <alignment horizontal="right" vertical="justify" wrapText="1"/>
      <protection locked="0"/>
    </xf>
    <xf numFmtId="49" fontId="20" fillId="25" borderId="0" xfId="70" applyNumberFormat="1" applyFont="1" applyFill="1" applyBorder="1" applyAlignment="1">
      <alignment horizontal="left" vertical="center" wrapText="1"/>
    </xf>
    <xf numFmtId="0" fontId="16" fillId="27" borderId="0" xfId="61" applyFont="1" applyFill="1" applyBorder="1" applyAlignment="1">
      <alignment horizontal="justify" vertical="center"/>
    </xf>
    <xf numFmtId="1" fontId="16" fillId="34" borderId="0" xfId="51" applyNumberFormat="1" applyFont="1" applyFill="1" applyBorder="1" applyAlignment="1">
      <alignment horizontal="center"/>
    </xf>
    <xf numFmtId="0" fontId="20" fillId="24" borderId="0" xfId="61" applyFont="1" applyFill="1" applyBorder="1" applyAlignment="1">
      <alignment horizontal="left" wrapText="1"/>
    </xf>
    <xf numFmtId="2" fontId="33" fillId="24" borderId="0" xfId="61" applyNumberFormat="1" applyFont="1" applyFill="1" applyBorder="1" applyAlignment="1">
      <alignment horizontal="left" wrapText="1"/>
    </xf>
    <xf numFmtId="2" fontId="20" fillId="24" borderId="0" xfId="61" applyNumberFormat="1" applyFont="1" applyFill="1" applyBorder="1" applyAlignment="1">
      <alignment horizontal="left" wrapText="1"/>
    </xf>
    <xf numFmtId="2" fontId="20" fillId="24" borderId="19" xfId="61" applyNumberFormat="1" applyFont="1" applyFill="1" applyBorder="1" applyAlignment="1">
      <alignment horizontal="left" wrapText="1"/>
    </xf>
    <xf numFmtId="49" fontId="16" fillId="25" borderId="0" xfId="51" applyNumberFormat="1" applyFont="1" applyFill="1" applyBorder="1" applyAlignment="1">
      <alignment horizontal="left"/>
    </xf>
    <xf numFmtId="0" fontId="16" fillId="25" borderId="0" xfId="51" applyNumberFormat="1" applyFont="1" applyFill="1" applyBorder="1" applyAlignment="1">
      <alignment horizontal="left"/>
    </xf>
    <xf numFmtId="173" fontId="16" fillId="25" borderId="0" xfId="52" applyNumberFormat="1" applyFont="1" applyFill="1" applyBorder="1" applyAlignment="1">
      <alignment horizontal="right"/>
    </xf>
    <xf numFmtId="0" fontId="16" fillId="27" borderId="0" xfId="61" applyFont="1" applyFill="1" applyBorder="1" applyAlignment="1">
      <alignment horizontal="justify" vertical="center" wrapText="1"/>
    </xf>
    <xf numFmtId="0" fontId="6" fillId="0" borderId="0" xfId="51" applyFont="1" applyFill="1" applyAlignment="1">
      <alignment horizontal="justify" vertical="top"/>
    </xf>
    <xf numFmtId="0" fontId="0" fillId="0" borderId="0" xfId="51" applyFont="1" applyFill="1" applyAlignment="1">
      <alignment horizontal="justify" vertical="top"/>
    </xf>
    <xf numFmtId="0" fontId="45" fillId="26" borderId="15" xfId="51" applyFont="1" applyFill="1" applyBorder="1" applyAlignment="1">
      <alignment horizontal="left" vertical="center"/>
    </xf>
    <xf numFmtId="0" fontId="45" fillId="26" borderId="16" xfId="51" applyFont="1" applyFill="1" applyBorder="1" applyAlignment="1">
      <alignment horizontal="left" vertical="center"/>
    </xf>
    <xf numFmtId="0" fontId="45"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0" fontId="121" fillId="0" borderId="0" xfId="51" applyFont="1" applyFill="1" applyAlignment="1">
      <alignment horizontal="justify" vertical="top"/>
    </xf>
    <xf numFmtId="0" fontId="16" fillId="25" borderId="0" xfId="52" applyNumberFormat="1" applyFont="1" applyFill="1" applyAlignment="1">
      <alignment horizontal="right"/>
    </xf>
    <xf numFmtId="0" fontId="16" fillId="25" borderId="0" xfId="52" applyNumberFormat="1" applyFont="1" applyFill="1" applyBorder="1" applyAlignment="1">
      <alignment horizontal="right"/>
    </xf>
    <xf numFmtId="0" fontId="15" fillId="25" borderId="0" xfId="0" applyFont="1" applyFill="1" applyBorder="1" applyAlignment="1">
      <alignment horizontal="center"/>
    </xf>
    <xf numFmtId="173" fontId="16" fillId="25" borderId="20" xfId="52" applyNumberFormat="1" applyFont="1" applyFill="1" applyBorder="1" applyAlignment="1">
      <alignment horizontal="left"/>
    </xf>
    <xf numFmtId="173" fontId="16" fillId="25" borderId="0" xfId="52" applyNumberFormat="1" applyFont="1" applyFill="1" applyBorder="1" applyAlignment="1">
      <alignment horizontal="left"/>
    </xf>
    <xf numFmtId="0" fontId="14" fillId="25" borderId="0" xfId="0" applyFont="1" applyFill="1" applyBorder="1"/>
    <xf numFmtId="0" fontId="37" fillId="25" borderId="0" xfId="0" applyFont="1" applyFill="1" applyBorder="1" applyAlignment="1">
      <alignment horizontal="left"/>
    </xf>
  </cellXfs>
  <cellStyles count="315">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2016</c:v>
                  </c:pt>
                  <c:pt idx="7">
                    <c:v>2017</c:v>
                  </c:pt>
                </c:lvl>
              </c:multiLvlStrCache>
            </c:multiLvlStrRef>
          </c:cat>
          <c:val>
            <c:numRef>
              <c:f>'9lay_off'!$E$12:$Q$12</c:f>
              <c:numCache>
                <c:formatCode>0</c:formatCode>
                <c:ptCount val="13"/>
                <c:pt idx="0">
                  <c:v>72</c:v>
                </c:pt>
                <c:pt idx="1">
                  <c:v>67</c:v>
                </c:pt>
                <c:pt idx="2">
                  <c:v>51</c:v>
                </c:pt>
                <c:pt idx="3">
                  <c:v>64</c:v>
                </c:pt>
                <c:pt idx="4">
                  <c:v>74</c:v>
                </c:pt>
                <c:pt idx="5">
                  <c:v>89</c:v>
                </c:pt>
                <c:pt idx="6">
                  <c:v>95</c:v>
                </c:pt>
                <c:pt idx="7">
                  <c:v>87</c:v>
                </c:pt>
                <c:pt idx="8">
                  <c:v>78</c:v>
                </c:pt>
                <c:pt idx="9">
                  <c:v>66</c:v>
                </c:pt>
                <c:pt idx="10">
                  <c:v>61</c:v>
                </c:pt>
                <c:pt idx="11">
                  <c:v>45</c:v>
                </c:pt>
                <c:pt idx="12">
                  <c:v>39</c:v>
                </c:pt>
              </c:numCache>
            </c:numRef>
          </c:val>
        </c:ser>
        <c:dLbls>
          <c:showLegendKey val="0"/>
          <c:showVal val="0"/>
          <c:showCatName val="0"/>
          <c:showSerName val="0"/>
          <c:showPercent val="0"/>
          <c:showBubbleSize val="0"/>
        </c:dLbls>
        <c:gapWidth val="150"/>
        <c:axId val="203847936"/>
        <c:axId val="203993088"/>
      </c:barChart>
      <c:catAx>
        <c:axId val="2038479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3993088"/>
        <c:crosses val="autoZero"/>
        <c:auto val="1"/>
        <c:lblAlgn val="ctr"/>
        <c:lblOffset val="100"/>
        <c:tickLblSkip val="1"/>
        <c:tickMarkSkip val="1"/>
        <c:noMultiLvlLbl val="0"/>
      </c:catAx>
      <c:valAx>
        <c:axId val="2039930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847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107070</c:v>
              </c:pt>
              <c:pt idx="1">
                <c:v>103441</c:v>
              </c:pt>
            </c:numLit>
          </c:val>
        </c:ser>
        <c:dLbls>
          <c:showLegendKey val="0"/>
          <c:showVal val="0"/>
          <c:showCatName val="0"/>
          <c:showSerName val="0"/>
          <c:showPercent val="0"/>
          <c:showBubbleSize val="0"/>
        </c:dLbls>
        <c:gapWidth val="120"/>
        <c:axId val="200444928"/>
        <c:axId val="200446720"/>
      </c:barChart>
      <c:catAx>
        <c:axId val="20044492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0446720"/>
        <c:crosses val="autoZero"/>
        <c:auto val="1"/>
        <c:lblAlgn val="ctr"/>
        <c:lblOffset val="100"/>
        <c:tickLblSkip val="1"/>
        <c:tickMarkSkip val="1"/>
        <c:noMultiLvlLbl val="0"/>
      </c:catAx>
      <c:valAx>
        <c:axId val="20044672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004449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67948</c:v>
              </c:pt>
              <c:pt idx="1">
                <c:v>3878</c:v>
              </c:pt>
              <c:pt idx="2">
                <c:v>3580</c:v>
              </c:pt>
              <c:pt idx="3">
                <c:v>13057</c:v>
              </c:pt>
              <c:pt idx="4">
                <c:v>10751</c:v>
              </c:pt>
              <c:pt idx="5">
                <c:v>11488</c:v>
              </c:pt>
              <c:pt idx="6">
                <c:v>13019</c:v>
              </c:pt>
              <c:pt idx="7">
                <c:v>15573</c:v>
              </c:pt>
              <c:pt idx="8">
                <c:v>16939</c:v>
              </c:pt>
              <c:pt idx="9">
                <c:v>18935</c:v>
              </c:pt>
              <c:pt idx="10">
                <c:v>18668</c:v>
              </c:pt>
              <c:pt idx="11">
                <c:v>12945</c:v>
              </c:pt>
              <c:pt idx="12">
                <c:v>3730</c:v>
              </c:pt>
            </c:numLit>
          </c:val>
        </c:ser>
        <c:dLbls>
          <c:showLegendKey val="0"/>
          <c:showVal val="0"/>
          <c:showCatName val="0"/>
          <c:showSerName val="0"/>
          <c:showPercent val="0"/>
          <c:showBubbleSize val="0"/>
        </c:dLbls>
        <c:gapWidth val="30"/>
        <c:axId val="200558848"/>
        <c:axId val="200572928"/>
      </c:barChart>
      <c:catAx>
        <c:axId val="20055884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0572928"/>
        <c:crosses val="autoZero"/>
        <c:auto val="1"/>
        <c:lblAlgn val="ctr"/>
        <c:lblOffset val="100"/>
        <c:tickLblSkip val="1"/>
        <c:tickMarkSkip val="1"/>
        <c:noMultiLvlLbl val="0"/>
      </c:catAx>
      <c:valAx>
        <c:axId val="2005729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05588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4903</c:v>
                </c:pt>
                <c:pt idx="1">
                  <c:v>1583</c:v>
                </c:pt>
                <c:pt idx="2">
                  <c:v>2913</c:v>
                </c:pt>
                <c:pt idx="3">
                  <c:v>888</c:v>
                </c:pt>
                <c:pt idx="4">
                  <c:v>1591</c:v>
                </c:pt>
                <c:pt idx="5">
                  <c:v>3533</c:v>
                </c:pt>
                <c:pt idx="6">
                  <c:v>1469</c:v>
                </c:pt>
                <c:pt idx="7">
                  <c:v>2870</c:v>
                </c:pt>
                <c:pt idx="8">
                  <c:v>1293</c:v>
                </c:pt>
                <c:pt idx="9">
                  <c:v>2052</c:v>
                </c:pt>
                <c:pt idx="10">
                  <c:v>16321</c:v>
                </c:pt>
                <c:pt idx="11">
                  <c:v>1260</c:v>
                </c:pt>
                <c:pt idx="12">
                  <c:v>28451</c:v>
                </c:pt>
                <c:pt idx="13">
                  <c:v>2559</c:v>
                </c:pt>
                <c:pt idx="14">
                  <c:v>8288</c:v>
                </c:pt>
                <c:pt idx="15">
                  <c:v>1242</c:v>
                </c:pt>
                <c:pt idx="16">
                  <c:v>2734</c:v>
                </c:pt>
                <c:pt idx="17">
                  <c:v>3431</c:v>
                </c:pt>
                <c:pt idx="18">
                  <c:v>6169</c:v>
                </c:pt>
                <c:pt idx="19">
                  <c:v>1717</c:v>
                </c:pt>
              </c:numCache>
            </c:numRef>
          </c:val>
        </c:ser>
        <c:dLbls>
          <c:showLegendKey val="0"/>
          <c:showVal val="0"/>
          <c:showCatName val="0"/>
          <c:showSerName val="0"/>
          <c:showPercent val="0"/>
          <c:showBubbleSize val="0"/>
        </c:dLbls>
        <c:gapWidth val="30"/>
        <c:axId val="200623232"/>
        <c:axId val="200624768"/>
      </c:barChart>
      <c:catAx>
        <c:axId val="20062323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00624768"/>
        <c:crosses val="autoZero"/>
        <c:auto val="1"/>
        <c:lblAlgn val="ctr"/>
        <c:lblOffset val="100"/>
        <c:tickLblSkip val="1"/>
        <c:tickMarkSkip val="1"/>
        <c:noMultiLvlLbl val="0"/>
      </c:catAx>
      <c:valAx>
        <c:axId val="20062476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06232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253.561203344891</c:v>
                </c:pt>
                <c:pt idx="1">
                  <c:v>321.89705323193903</c:v>
                </c:pt>
                <c:pt idx="2">
                  <c:v>243.323301171606</c:v>
                </c:pt>
                <c:pt idx="3">
                  <c:v>275.36010135135098</c:v>
                </c:pt>
                <c:pt idx="4">
                  <c:v>250.916589049717</c:v>
                </c:pt>
                <c:pt idx="5">
                  <c:v>223.98888196999701</c:v>
                </c:pt>
                <c:pt idx="6">
                  <c:v>275.16979564032698</c:v>
                </c:pt>
                <c:pt idx="7">
                  <c:v>250.06219860627201</c:v>
                </c:pt>
                <c:pt idx="8">
                  <c:v>253.29275328693001</c:v>
                </c:pt>
                <c:pt idx="9">
                  <c:v>241.996313993174</c:v>
                </c:pt>
                <c:pt idx="10">
                  <c:v>259.458096902791</c:v>
                </c:pt>
                <c:pt idx="11">
                  <c:v>295.04376190476199</c:v>
                </c:pt>
                <c:pt idx="12">
                  <c:v>247.564502269608</c:v>
                </c:pt>
                <c:pt idx="13">
                  <c:v>255.74481423543199</c:v>
                </c:pt>
                <c:pt idx="14">
                  <c:v>271.02922501207098</c:v>
                </c:pt>
                <c:pt idx="15">
                  <c:v>217.98680096696199</c:v>
                </c:pt>
                <c:pt idx="16">
                  <c:v>237.60784328085001</c:v>
                </c:pt>
                <c:pt idx="17">
                  <c:v>242.58972303207</c:v>
                </c:pt>
                <c:pt idx="18">
                  <c:v>273.92388582549501</c:v>
                </c:pt>
                <c:pt idx="19">
                  <c:v>258.494716208309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254.86</c:v>
                </c:pt>
                <c:pt idx="1">
                  <c:v>254.86</c:v>
                </c:pt>
                <c:pt idx="2">
                  <c:v>254.86</c:v>
                </c:pt>
                <c:pt idx="3">
                  <c:v>254.86</c:v>
                </c:pt>
                <c:pt idx="4">
                  <c:v>254.86</c:v>
                </c:pt>
                <c:pt idx="5">
                  <c:v>254.86</c:v>
                </c:pt>
                <c:pt idx="6">
                  <c:v>254.86</c:v>
                </c:pt>
                <c:pt idx="7">
                  <c:v>254.86</c:v>
                </c:pt>
                <c:pt idx="8">
                  <c:v>254.86</c:v>
                </c:pt>
                <c:pt idx="9">
                  <c:v>254.86</c:v>
                </c:pt>
                <c:pt idx="10">
                  <c:v>254.86</c:v>
                </c:pt>
                <c:pt idx="11">
                  <c:v>254.86</c:v>
                </c:pt>
                <c:pt idx="12">
                  <c:v>254.86</c:v>
                </c:pt>
                <c:pt idx="13">
                  <c:v>254.86</c:v>
                </c:pt>
                <c:pt idx="14">
                  <c:v>254.86</c:v>
                </c:pt>
                <c:pt idx="15">
                  <c:v>254.86</c:v>
                </c:pt>
                <c:pt idx="16">
                  <c:v>254.86</c:v>
                </c:pt>
                <c:pt idx="17">
                  <c:v>254.86</c:v>
                </c:pt>
                <c:pt idx="18">
                  <c:v>254.86</c:v>
                </c:pt>
                <c:pt idx="19">
                  <c:v>254.86</c:v>
                </c:pt>
              </c:numCache>
            </c:numRef>
          </c:val>
          <c:smooth val="0"/>
        </c:ser>
        <c:dLbls>
          <c:showLegendKey val="0"/>
          <c:showVal val="0"/>
          <c:showCatName val="0"/>
          <c:showSerName val="0"/>
          <c:showPercent val="0"/>
          <c:showBubbleSize val="0"/>
        </c:dLbls>
        <c:marker val="1"/>
        <c:smooth val="0"/>
        <c:axId val="201134464"/>
        <c:axId val="201136000"/>
      </c:lineChart>
      <c:catAx>
        <c:axId val="20113446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01136000"/>
        <c:crosses val="autoZero"/>
        <c:auto val="1"/>
        <c:lblAlgn val="ctr"/>
        <c:lblOffset val="100"/>
        <c:tickLblSkip val="1"/>
        <c:tickMarkSkip val="1"/>
        <c:noMultiLvlLbl val="0"/>
      </c:catAx>
      <c:valAx>
        <c:axId val="201136000"/>
        <c:scaling>
          <c:orientation val="minMax"/>
          <c:min val="82"/>
        </c:scaling>
        <c:delete val="0"/>
        <c:axPos val="l"/>
        <c:numFmt formatCode="0.0" sourceLinked="1"/>
        <c:majorTickMark val="out"/>
        <c:minorTickMark val="none"/>
        <c:tickLblPos val="none"/>
        <c:spPr>
          <a:ln w="9525">
            <a:noFill/>
          </a:ln>
        </c:spPr>
        <c:crossAx val="20113446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numLit>
          </c:val>
          <c:smooth val="0"/>
        </c:ser>
        <c:ser>
          <c:idx val="1"/>
          <c:order val="1"/>
          <c:tx>
            <c:v>iconfianca</c:v>
          </c:tx>
          <c:spPr>
            <a:ln w="25400">
              <a:solidFill>
                <a:schemeClr val="accent2"/>
              </a:solidFill>
              <a:prstDash val="solid"/>
            </a:ln>
          </c:spPr>
          <c:marker>
            <c:symbol val="none"/>
          </c:marker>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numLit>
          </c:val>
          <c:smooth val="0"/>
        </c:ser>
        <c:dLbls>
          <c:showLegendKey val="0"/>
          <c:showVal val="0"/>
          <c:showCatName val="0"/>
          <c:showSerName val="0"/>
          <c:showPercent val="0"/>
          <c:showBubbleSize val="0"/>
        </c:dLbls>
        <c:marker val="1"/>
        <c:smooth val="0"/>
        <c:axId val="202016640"/>
        <c:axId val="202018176"/>
      </c:lineChart>
      <c:catAx>
        <c:axId val="2020166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018176"/>
        <c:crosses val="autoZero"/>
        <c:auto val="1"/>
        <c:lblAlgn val="ctr"/>
        <c:lblOffset val="100"/>
        <c:tickLblSkip val="6"/>
        <c:tickMarkSkip val="1"/>
        <c:noMultiLvlLbl val="0"/>
      </c:catAx>
      <c:valAx>
        <c:axId val="20201817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01664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-0.38812824697781606</c:v>
              </c:pt>
              <c:pt idx="1">
                <c:v>-0.22609137612478214</c:v>
              </c:pt>
              <c:pt idx="2">
                <c:v>-0.37569056303746218</c:v>
              </c:pt>
              <c:pt idx="3">
                <c:v>-0.31785450617269828</c:v>
              </c:pt>
              <c:pt idx="4">
                <c:v>-0.56098945589832838</c:v>
              </c:pt>
              <c:pt idx="5">
                <c:v>-0.46883280625372692</c:v>
              </c:pt>
              <c:pt idx="6">
                <c:v>-0.39021419207437602</c:v>
              </c:pt>
              <c:pt idx="7">
                <c:v>-0.12423660955726556</c:v>
              </c:pt>
              <c:pt idx="8">
                <c:v>9.79875449745371E-2</c:v>
              </c:pt>
              <c:pt idx="9">
                <c:v>0.39538723551676375</c:v>
              </c:pt>
              <c:pt idx="10">
                <c:v>0.49839678390032721</c:v>
              </c:pt>
              <c:pt idx="11">
                <c:v>0.5110270390949615</c:v>
              </c:pt>
              <c:pt idx="12">
                <c:v>0.41066669011519863</c:v>
              </c:pt>
              <c:pt idx="13">
                <c:v>0.38303463159841072</c:v>
              </c:pt>
              <c:pt idx="14">
                <c:v>0.41704395920781934</c:v>
              </c:pt>
              <c:pt idx="15">
                <c:v>0.58702351521164442</c:v>
              </c:pt>
              <c:pt idx="16">
                <c:v>0.87783310066364417</c:v>
              </c:pt>
              <c:pt idx="17">
                <c:v>1.0643090785604867</c:v>
              </c:pt>
              <c:pt idx="18">
                <c:v>1.1659096450462436</c:v>
              </c:pt>
              <c:pt idx="19">
                <c:v>1.2067516902717912</c:v>
              </c:pt>
              <c:pt idx="20">
                <c:v>1.2537073833369807</c:v>
              </c:pt>
              <c:pt idx="21">
                <c:v>1.1849650494936834</c:v>
              </c:pt>
              <c:pt idx="22">
                <c:v>0.9427752082147467</c:v>
              </c:pt>
              <c:pt idx="23">
                <c:v>0.70588169350291918</c:v>
              </c:pt>
              <c:pt idx="24">
                <c:v>0.63039421992499511</c:v>
              </c:pt>
              <c:pt idx="25">
                <c:v>0.72725891618165583</c:v>
              </c:pt>
              <c:pt idx="26">
                <c:v>0.89628830896352185</c:v>
              </c:pt>
              <c:pt idx="27">
                <c:v>0.9403762431525835</c:v>
              </c:pt>
              <c:pt idx="28">
                <c:v>0.91387989495478195</c:v>
              </c:pt>
              <c:pt idx="29">
                <c:v>0.73180111324297348</c:v>
              </c:pt>
              <c:pt idx="30">
                <c:v>0.40488374317788967</c:v>
              </c:pt>
              <c:pt idx="31">
                <c:v>0.21074416336126239</c:v>
              </c:pt>
              <c:pt idx="32">
                <c:v>0.1349630399076065</c:v>
              </c:pt>
              <c:pt idx="33">
                <c:v>0.29852907408627682</c:v>
              </c:pt>
              <c:pt idx="34">
                <c:v>0.20937582951410985</c:v>
              </c:pt>
              <c:pt idx="35">
                <c:v>0.32063308947123065</c:v>
              </c:pt>
              <c:pt idx="36">
                <c:v>0.28815154523337061</c:v>
              </c:pt>
              <c:pt idx="37">
                <c:v>0.54909943906462977</c:v>
              </c:pt>
              <c:pt idx="38">
                <c:v>0.4495671943165932</c:v>
              </c:pt>
              <c:pt idx="39">
                <c:v>0.609777790244455</c:v>
              </c:pt>
              <c:pt idx="40">
                <c:v>0.48378875523388543</c:v>
              </c:pt>
              <c:pt idx="41">
                <c:v>0.77598162946268501</c:v>
              </c:pt>
              <c:pt idx="42">
                <c:v>0.8627997953928872</c:v>
              </c:pt>
              <c:pt idx="43">
                <c:v>1.0155384219485273</c:v>
              </c:pt>
              <c:pt idx="44">
                <c:v>1.0102418722672584</c:v>
              </c:pt>
              <c:pt idx="45">
                <c:v>1.1652982303985602</c:v>
              </c:pt>
              <c:pt idx="46">
                <c:v>1.1622067224741708</c:v>
              </c:pt>
              <c:pt idx="47">
                <c:v>0.97963952893205386</c:v>
              </c:pt>
              <c:pt idx="48">
                <c:v>0.82304622618703316</c:v>
              </c:pt>
              <c:pt idx="49">
                <c:v>0.91642750370138981</c:v>
              </c:pt>
              <c:pt idx="50">
                <c:v>1.1973892611976031</c:v>
              </c:pt>
              <c:pt idx="51">
                <c:v>1.3486057788006558</c:v>
              </c:pt>
              <c:pt idx="52">
                <c:v>1.491047920228072</c:v>
              </c:pt>
              <c:pt idx="53">
                <c:v>1.5372080356535751</c:v>
              </c:pt>
              <c:pt idx="54">
                <c:v>1.4062880687837589</c:v>
              </c:pt>
              <c:pt idx="55">
                <c:v>1.3989740833198105</c:v>
              </c:pt>
              <c:pt idx="56">
                <c:v>1.4144514457661252</c:v>
              </c:pt>
              <c:pt idx="57">
                <c:v>1.5082882066696879</c:v>
              </c:pt>
              <c:pt idx="58">
                <c:v>1.466598539051166</c:v>
              </c:pt>
              <c:pt idx="59">
                <c:v>1.3422334906853643</c:v>
              </c:pt>
              <c:pt idx="60">
                <c:v>1.2782097523559748</c:v>
              </c:pt>
              <c:pt idx="61">
                <c:v>1.2703845331573871</c:v>
              </c:pt>
              <c:pt idx="62">
                <c:v>1.4684077898984265</c:v>
              </c:pt>
              <c:pt idx="63">
                <c:v>1.5231772364574314</c:v>
              </c:pt>
              <c:pt idx="64">
                <c:v>1.4880302026018069</c:v>
              </c:pt>
              <c:pt idx="65">
                <c:v>1.0890978305492036</c:v>
              </c:pt>
              <c:pt idx="66">
                <c:v>0.78333434943666946</c:v>
              </c:pt>
              <c:pt idx="67">
                <c:v>0.60558367547726111</c:v>
              </c:pt>
              <c:pt idx="68">
                <c:v>0.53038992150943909</c:v>
              </c:pt>
              <c:pt idx="69">
                <c:v>0.23033690013643127</c:v>
              </c:pt>
              <c:pt idx="70">
                <c:v>-0.46030835699869577</c:v>
              </c:pt>
              <c:pt idx="71">
                <c:v>-1.1586571668380814</c:v>
              </c:pt>
              <c:pt idx="72">
                <c:v>-1.6593116189837671</c:v>
              </c:pt>
              <c:pt idx="73">
                <c:v>-2.0202769972432164</c:v>
              </c:pt>
              <c:pt idx="74">
                <c:v>-2.0962593605345745</c:v>
              </c:pt>
              <c:pt idx="75">
                <c:v>-2.098770265603072</c:v>
              </c:pt>
              <c:pt idx="76">
                <c:v>-1.7025698879478122</c:v>
              </c:pt>
              <c:pt idx="77">
                <c:v>-1.3587509610932105</c:v>
              </c:pt>
              <c:pt idx="78">
                <c:v>-0.96216282469678593</c:v>
              </c:pt>
              <c:pt idx="79">
                <c:v>-0.56346531656257381</c:v>
              </c:pt>
              <c:pt idx="80">
                <c:v>-0.21788523533738774</c:v>
              </c:pt>
              <c:pt idx="81">
                <c:v>0.10594933989713055</c:v>
              </c:pt>
              <c:pt idx="82">
                <c:v>4.4908147705988166E-2</c:v>
              </c:pt>
              <c:pt idx="83">
                <c:v>-6.8909898406204276E-2</c:v>
              </c:pt>
              <c:pt idx="84">
                <c:v>-0.21787123991435819</c:v>
              </c:pt>
              <c:pt idx="85">
                <c:v>-0.27821930014350316</c:v>
              </c:pt>
              <c:pt idx="86">
                <c:v>-0.15451132227886738</c:v>
              </c:pt>
              <c:pt idx="87">
                <c:v>2.7385510829591037E-2</c:v>
              </c:pt>
              <c:pt idx="88">
                <c:v>0.21535947866591579</c:v>
              </c:pt>
              <c:pt idx="89">
                <c:v>0.26949870424343542</c:v>
              </c:pt>
              <c:pt idx="90">
                <c:v>0.18331574843898912</c:v>
              </c:pt>
              <c:pt idx="91">
                <c:v>0.15522587755482808</c:v>
              </c:pt>
              <c:pt idx="92">
                <c:v>0.15917956495210134</c:v>
              </c:pt>
              <c:pt idx="93">
                <c:v>-3.2561723467139023E-2</c:v>
              </c:pt>
              <c:pt idx="94">
                <c:v>-0.30136932300634073</c:v>
              </c:pt>
              <c:pt idx="95">
                <c:v>-0.7803241205734005</c:v>
              </c:pt>
              <c:pt idx="96">
                <c:v>-0.96674738819763661</c:v>
              </c:pt>
              <c:pt idx="97">
                <c:v>-1.118224620416564</c:v>
              </c:pt>
              <c:pt idx="98">
                <c:v>-1.165687197558176</c:v>
              </c:pt>
              <c:pt idx="99">
                <c:v>-1.3590694178491496</c:v>
              </c:pt>
              <c:pt idx="100">
                <c:v>-1.5396087779178607</c:v>
              </c:pt>
              <c:pt idx="101">
                <c:v>-1.6967236967280503</c:v>
              </c:pt>
              <c:pt idx="102">
                <c:v>-1.8436671481246676</c:v>
              </c:pt>
              <c:pt idx="103">
                <c:v>-1.9879005304214881</c:v>
              </c:pt>
              <c:pt idx="104">
                <c:v>-2.2055899260614185</c:v>
              </c:pt>
              <c:pt idx="105">
                <c:v>-2.4581990401147462</c:v>
              </c:pt>
              <c:pt idx="106">
                <c:v>-2.8901852182308527</c:v>
              </c:pt>
              <c:pt idx="107">
                <c:v>-3.3103932964654303</c:v>
              </c:pt>
              <c:pt idx="108">
                <c:v>-3.5880657044830748</c:v>
              </c:pt>
              <c:pt idx="109">
                <c:v>-3.7280720783775312</c:v>
              </c:pt>
              <c:pt idx="110">
                <c:v>-3.6934842054777879</c:v>
              </c:pt>
              <c:pt idx="111">
                <c:v>-3.5950485785873334</c:v>
              </c:pt>
              <c:pt idx="112">
                <c:v>-3.557397287501912</c:v>
              </c:pt>
              <c:pt idx="113">
                <c:v>-3.4003240430584087</c:v>
              </c:pt>
              <c:pt idx="114">
                <c:v>-3.3152694191162899</c:v>
              </c:pt>
              <c:pt idx="115">
                <c:v>-3.0454739275384295</c:v>
              </c:pt>
              <c:pt idx="116">
                <c:v>-3.2179763426869976</c:v>
              </c:pt>
              <c:pt idx="117">
                <c:v>-3.5532064489126567</c:v>
              </c:pt>
              <c:pt idx="118">
                <c:v>-3.8541890371431111</c:v>
              </c:pt>
              <c:pt idx="119">
                <c:v>-3.9274820149990939</c:v>
              </c:pt>
              <c:pt idx="120">
                <c:v>-3.847542122895236</c:v>
              </c:pt>
              <c:pt idx="121">
                <c:v>-3.7567013806773559</c:v>
              </c:pt>
              <c:pt idx="122">
                <c:v>-3.4228886069105693</c:v>
              </c:pt>
              <c:pt idx="123">
                <c:v>-3.1303099463679001</c:v>
              </c:pt>
              <c:pt idx="124">
                <c:v>-2.8119076076433394</c:v>
              </c:pt>
              <c:pt idx="125">
                <c:v>-2.5802902964604448</c:v>
              </c:pt>
              <c:pt idx="126">
                <c:v>-2.3048631572037688</c:v>
              </c:pt>
              <c:pt idx="127">
                <c:v>-1.8765530253907343</c:v>
              </c:pt>
              <c:pt idx="128">
                <c:v>-1.564580933393396</c:v>
              </c:pt>
              <c:pt idx="129">
                <c:v>-1.3123198038206729</c:v>
              </c:pt>
              <c:pt idx="130">
                <c:v>-1.1771062728366706</c:v>
              </c:pt>
              <c:pt idx="131">
                <c:v>-1.0167082792586879</c:v>
              </c:pt>
              <c:pt idx="132">
                <c:v>-0.75109787062783528</c:v>
              </c:pt>
              <c:pt idx="133">
                <c:v>-0.50530065052294826</c:v>
              </c:pt>
              <c:pt idx="134">
                <c:v>-0.24025716391855129</c:v>
              </c:pt>
              <c:pt idx="135">
                <c:v>-7.7259753910485091E-2</c:v>
              </c:pt>
              <c:pt idx="136">
                <c:v>0.14726809089540271</c:v>
              </c:pt>
              <c:pt idx="137">
                <c:v>0.37063545493989536</c:v>
              </c:pt>
              <c:pt idx="138">
                <c:v>0.54916122228856246</c:v>
              </c:pt>
              <c:pt idx="139">
                <c:v>0.60781795681904616</c:v>
              </c:pt>
              <c:pt idx="140">
                <c:v>0.54643443849350992</c:v>
              </c:pt>
              <c:pt idx="141">
                <c:v>0.57191072597702364</c:v>
              </c:pt>
              <c:pt idx="142">
                <c:v>0.39581132535990371</c:v>
              </c:pt>
              <c:pt idx="143">
                <c:v>0.19163881988747133</c:v>
              </c:pt>
              <c:pt idx="144">
                <c:v>0.278531726690457</c:v>
              </c:pt>
              <c:pt idx="145">
                <c:v>0.31708834496153876</c:v>
              </c:pt>
              <c:pt idx="146">
                <c:v>0.65423681287491331</c:v>
              </c:pt>
              <c:pt idx="147">
                <c:v>0.8105599150651448</c:v>
              </c:pt>
              <c:pt idx="148">
                <c:v>1.1735762386882886</c:v>
              </c:pt>
              <c:pt idx="149">
                <c:v>1.293005455513863</c:v>
              </c:pt>
              <c:pt idx="150">
                <c:v>1.3707276691495269</c:v>
              </c:pt>
              <c:pt idx="151">
                <c:v>1.4014730936917743</c:v>
              </c:pt>
              <c:pt idx="152">
                <c:v>1.4087794144064862</c:v>
              </c:pt>
              <c:pt idx="153">
                <c:v>1.1687270444051754</c:v>
              </c:pt>
              <c:pt idx="154">
                <c:v>0.93404748902657619</c:v>
              </c:pt>
              <c:pt idx="155">
                <c:v>0.70091135032306007</c:v>
              </c:pt>
              <c:pt idx="156">
                <c:v>0.75520680338394119</c:v>
              </c:pt>
              <c:pt idx="157">
                <c:v>0.78012560741528758</c:v>
              </c:pt>
              <c:pt idx="158">
                <c:v>0.97291411424181173</c:v>
              </c:pt>
              <c:pt idx="159">
                <c:v>1.1021110495219015</c:v>
              </c:pt>
              <c:pt idx="160">
                <c:v>1.2005499541933526</c:v>
              </c:pt>
              <c:pt idx="161">
                <c:v>1.2123425363107634</c:v>
              </c:pt>
              <c:pt idx="162">
                <c:v>1.2180511221905994</c:v>
              </c:pt>
              <c:pt idx="163">
                <c:v>1.3141744208794086</c:v>
              </c:pt>
              <c:pt idx="164">
                <c:v>1.3516203280140515</c:v>
              </c:pt>
              <c:pt idx="165">
                <c:v>1.3242650524498774</c:v>
              </c:pt>
              <c:pt idx="166">
                <c:v>1.2310434951678411</c:v>
              </c:pt>
              <c:pt idx="167">
                <c:v>1.1444460312357803</c:v>
              </c:pt>
              <c:pt idx="168">
                <c:v>1.184789638359945</c:v>
              </c:pt>
              <c:pt idx="169">
                <c:v>1.3494030965270918</c:v>
              </c:pt>
              <c:pt idx="170">
                <c:v>1.5631114084599034</c:v>
              </c:pt>
              <c:pt idx="171">
                <c:v>1.7870848771729584</c:v>
              </c:pt>
              <c:pt idx="172">
                <c:v>1.9599475157907502</c:v>
              </c:pt>
              <c:pt idx="173">
                <c:v>2.1237857825511823</c:v>
              </c:pt>
            </c:numLit>
          </c:val>
          <c:smooth val="0"/>
        </c:ser>
        <c:dLbls>
          <c:showLegendKey val="0"/>
          <c:showVal val="0"/>
          <c:showCatName val="0"/>
          <c:showSerName val="1"/>
          <c:showPercent val="0"/>
          <c:showBubbleSize val="0"/>
        </c:dLbls>
        <c:marker val="1"/>
        <c:smooth val="0"/>
        <c:axId val="202138368"/>
        <c:axId val="202140288"/>
      </c:lineChart>
      <c:catAx>
        <c:axId val="20213836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140288"/>
        <c:crosses val="autoZero"/>
        <c:auto val="1"/>
        <c:lblAlgn val="ctr"/>
        <c:lblOffset val="100"/>
        <c:tickLblSkip val="1"/>
        <c:tickMarkSkip val="1"/>
        <c:noMultiLvlLbl val="0"/>
      </c:catAx>
      <c:valAx>
        <c:axId val="20214028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1383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0.000</c:formatCode>
              <c:ptCount val="17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17.57</c:v>
              </c:pt>
              <c:pt idx="173">
                <c:v>16.57</c:v>
              </c:pt>
            </c:numLit>
          </c:val>
          <c:smooth val="0"/>
        </c:ser>
        <c:dLbls>
          <c:showLegendKey val="0"/>
          <c:showVal val="0"/>
          <c:showCatName val="0"/>
          <c:showSerName val="0"/>
          <c:showPercent val="0"/>
          <c:showBubbleSize val="0"/>
        </c:dLbls>
        <c:marker val="1"/>
        <c:smooth val="0"/>
        <c:axId val="202512640"/>
        <c:axId val="202518528"/>
      </c:lineChart>
      <c:catAx>
        <c:axId val="2025126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518528"/>
        <c:crosses val="autoZero"/>
        <c:auto val="1"/>
        <c:lblAlgn val="ctr"/>
        <c:lblOffset val="100"/>
        <c:tickLblSkip val="1"/>
        <c:tickMarkSkip val="1"/>
        <c:noMultiLvlLbl val="0"/>
      </c:catAx>
      <c:valAx>
        <c:axId val="2025185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51264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numLit>
          </c:val>
          <c:smooth val="0"/>
        </c:ser>
        <c:ser>
          <c:idx val="1"/>
          <c:order val="1"/>
          <c:tx>
            <c:v>industria</c:v>
          </c:tx>
          <c:spPr>
            <a:ln w="25400">
              <a:solidFill>
                <a:schemeClr val="tx2"/>
              </a:solidFill>
              <a:prstDash val="solid"/>
            </a:ln>
          </c:spPr>
          <c:marker>
            <c:symbol val="none"/>
          </c:marker>
          <c:dLbls>
            <c:dLbl>
              <c:idx val="3"/>
              <c:layout>
                <c:manualLayout>
                  <c:x val="0.31868986436575669"/>
                  <c:y val="0.233697400728134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numLit>
          </c:val>
          <c:smooth val="0"/>
        </c:ser>
        <c:ser>
          <c:idx val="2"/>
          <c:order val="2"/>
          <c:tx>
            <c:v>comercio</c:v>
          </c:tx>
          <c:spPr>
            <a:ln w="38100">
              <a:solidFill>
                <a:schemeClr val="accent2"/>
              </a:solidFill>
              <a:prstDash val="solid"/>
            </a:ln>
          </c:spPr>
          <c:marker>
            <c:symbol val="none"/>
          </c:marker>
          <c:dLbls>
            <c:dLbl>
              <c:idx val="21"/>
              <c:layout>
                <c:manualLayout>
                  <c:x val="0.38574033036289634"/>
                  <c:y val="-2.123782914232491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numLit>
          </c:val>
          <c:smooth val="0"/>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numLit>
          </c:val>
          <c:smooth val="0"/>
        </c:ser>
        <c:dLbls>
          <c:showLegendKey val="0"/>
          <c:showVal val="0"/>
          <c:showCatName val="0"/>
          <c:showSerName val="0"/>
          <c:showPercent val="0"/>
          <c:showBubbleSize val="0"/>
        </c:dLbls>
        <c:marker val="1"/>
        <c:smooth val="0"/>
        <c:axId val="202909952"/>
        <c:axId val="202928128"/>
      </c:lineChart>
      <c:catAx>
        <c:axId val="2029099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928128"/>
        <c:crosses val="autoZero"/>
        <c:auto val="1"/>
        <c:lblAlgn val="ctr"/>
        <c:lblOffset val="100"/>
        <c:tickLblSkip val="6"/>
        <c:tickMarkSkip val="1"/>
        <c:noMultiLvlLbl val="0"/>
      </c:catAx>
      <c:valAx>
        <c:axId val="20292812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90995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0372954127002783"/>
                  <c:y val="-0.16844521553449887"/>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0.000</c:formatCode>
              <c:ptCount val="17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numLit>
          </c:val>
          <c:smooth val="0"/>
        </c:ser>
        <c:dLbls>
          <c:showLegendKey val="0"/>
          <c:showVal val="0"/>
          <c:showCatName val="0"/>
          <c:showSerName val="0"/>
          <c:showPercent val="0"/>
          <c:showBubbleSize val="0"/>
        </c:dLbls>
        <c:marker val="1"/>
        <c:smooth val="0"/>
        <c:axId val="202998528"/>
        <c:axId val="20300006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3327754926156616"/>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numLit>
          </c:val>
          <c:smooth val="0"/>
        </c:ser>
        <c:dLbls>
          <c:showLegendKey val="0"/>
          <c:showVal val="0"/>
          <c:showCatName val="0"/>
          <c:showSerName val="0"/>
          <c:showPercent val="0"/>
          <c:showBubbleSize val="0"/>
        </c:dLbls>
        <c:marker val="1"/>
        <c:smooth val="0"/>
        <c:axId val="203014144"/>
        <c:axId val="203015680"/>
      </c:lineChart>
      <c:catAx>
        <c:axId val="2029985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3000064"/>
        <c:crosses val="autoZero"/>
        <c:auto val="1"/>
        <c:lblAlgn val="ctr"/>
        <c:lblOffset val="100"/>
        <c:tickLblSkip val="1"/>
        <c:tickMarkSkip val="1"/>
        <c:noMultiLvlLbl val="0"/>
      </c:catAx>
      <c:valAx>
        <c:axId val="20300006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998528"/>
        <c:crosses val="autoZero"/>
        <c:crossBetween val="between"/>
        <c:majorUnit val="100"/>
        <c:minorUnit val="100"/>
      </c:valAx>
      <c:catAx>
        <c:axId val="203014144"/>
        <c:scaling>
          <c:orientation val="minMax"/>
        </c:scaling>
        <c:delete val="1"/>
        <c:axPos val="b"/>
        <c:numFmt formatCode="0.0" sourceLinked="1"/>
        <c:majorTickMark val="out"/>
        <c:minorTickMark val="none"/>
        <c:tickLblPos val="none"/>
        <c:crossAx val="203015680"/>
        <c:crosses val="autoZero"/>
        <c:auto val="1"/>
        <c:lblAlgn val="ctr"/>
        <c:lblOffset val="100"/>
        <c:noMultiLvlLbl val="0"/>
      </c:catAx>
      <c:valAx>
        <c:axId val="20301568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0301414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numLit>
          </c:val>
          <c:smooth val="0"/>
        </c:ser>
        <c:ser>
          <c:idx val="1"/>
          <c:order val="1"/>
          <c:tx>
            <c:v>construcao</c:v>
          </c:tx>
          <c:spPr>
            <a:ln w="25400">
              <a:solidFill>
                <a:schemeClr val="tx2"/>
              </a:solidFill>
              <a:prstDash val="solid"/>
            </a:ln>
          </c:spPr>
          <c:marker>
            <c:symbol val="none"/>
          </c:marker>
          <c:dLbls>
            <c:dLbl>
              <c:idx val="3"/>
              <c:layout>
                <c:manualLayout>
                  <c:x val="0.60984575126307405"/>
                  <c:y val="0.1864866891638545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numLit>
          </c:val>
          <c:smooth val="0"/>
        </c:ser>
        <c:ser>
          <c:idx val="2"/>
          <c:order val="2"/>
          <c:tx>
            <c:v>comercio</c:v>
          </c:tx>
          <c:spPr>
            <a:ln w="38100">
              <a:solidFill>
                <a:schemeClr val="accent2"/>
              </a:solidFill>
              <a:prstDash val="solid"/>
            </a:ln>
          </c:spPr>
          <c:marker>
            <c:symbol val="none"/>
          </c:marker>
          <c:dLbls>
            <c:dLbl>
              <c:idx val="21"/>
              <c:layout>
                <c:manualLayout>
                  <c:x val="0.3941510013950959"/>
                  <c:y val="0.2149681289838770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strLit>
          </c:cat>
          <c:val>
            <c:numLit>
              <c:formatCode>0.0</c:formatCode>
              <c:ptCount val="176"/>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numLit>
          </c:val>
          <c:smooth val="0"/>
        </c:ser>
        <c:dLbls>
          <c:showLegendKey val="0"/>
          <c:showVal val="0"/>
          <c:showCatName val="0"/>
          <c:showSerName val="0"/>
          <c:showPercent val="0"/>
          <c:showBubbleSize val="0"/>
        </c:dLbls>
        <c:marker val="1"/>
        <c:smooth val="0"/>
        <c:axId val="203116928"/>
        <c:axId val="203118464"/>
      </c:lineChart>
      <c:catAx>
        <c:axId val="2031169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3118464"/>
        <c:crosses val="autoZero"/>
        <c:auto val="1"/>
        <c:lblAlgn val="ctr"/>
        <c:lblOffset val="100"/>
        <c:tickLblSkip val="1"/>
        <c:tickMarkSkip val="1"/>
        <c:noMultiLvlLbl val="0"/>
      </c:catAx>
      <c:valAx>
        <c:axId val="20311846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311692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2016</c:v>
                  </c:pt>
                  <c:pt idx="7">
                    <c:v>2017</c:v>
                  </c:pt>
                </c:lvl>
              </c:multiLvlStrCache>
            </c:multiLvlStrRef>
          </c:cat>
          <c:val>
            <c:numRef>
              <c:f>'9lay_off'!$E$15:$Q$15</c:f>
              <c:numCache>
                <c:formatCode>#,##0</c:formatCode>
                <c:ptCount val="13"/>
                <c:pt idx="0">
                  <c:v>1135</c:v>
                </c:pt>
                <c:pt idx="1">
                  <c:v>822</c:v>
                </c:pt>
                <c:pt idx="2">
                  <c:v>794</c:v>
                </c:pt>
                <c:pt idx="3">
                  <c:v>857</c:v>
                </c:pt>
                <c:pt idx="4">
                  <c:v>1206</c:v>
                </c:pt>
                <c:pt idx="5">
                  <c:v>1448</c:v>
                </c:pt>
                <c:pt idx="6">
                  <c:v>1983</c:v>
                </c:pt>
                <c:pt idx="7">
                  <c:v>1653</c:v>
                </c:pt>
                <c:pt idx="8">
                  <c:v>1154</c:v>
                </c:pt>
                <c:pt idx="9">
                  <c:v>892</c:v>
                </c:pt>
                <c:pt idx="10">
                  <c:v>1028</c:v>
                </c:pt>
                <c:pt idx="11">
                  <c:v>1001</c:v>
                </c:pt>
                <c:pt idx="12">
                  <c:v>742</c:v>
                </c:pt>
              </c:numCache>
            </c:numRef>
          </c:val>
        </c:ser>
        <c:dLbls>
          <c:showLegendKey val="0"/>
          <c:showVal val="0"/>
          <c:showCatName val="0"/>
          <c:showSerName val="0"/>
          <c:showPercent val="0"/>
          <c:showBubbleSize val="0"/>
        </c:dLbls>
        <c:gapWidth val="150"/>
        <c:axId val="233029632"/>
        <c:axId val="233031168"/>
      </c:barChart>
      <c:catAx>
        <c:axId val="2330296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3031168"/>
        <c:crosses val="autoZero"/>
        <c:auto val="1"/>
        <c:lblAlgn val="ctr"/>
        <c:lblOffset val="100"/>
        <c:tickLblSkip val="1"/>
        <c:tickMarkSkip val="1"/>
        <c:noMultiLvlLbl val="0"/>
      </c:catAx>
      <c:valAx>
        <c:axId val="2330311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0296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0.80487804878048785</c:v>
                </c:pt>
                <c:pt idx="1">
                  <c:v>0.85964912280701755</c:v>
                </c:pt>
                <c:pt idx="2">
                  <c:v>0.98630136986301375</c:v>
                </c:pt>
                <c:pt idx="3">
                  <c:v>1.1262135922330097</c:v>
                </c:pt>
                <c:pt idx="4">
                  <c:v>1.2121212121212122</c:v>
                </c:pt>
                <c:pt idx="5">
                  <c:v>1.0384615384615385</c:v>
                </c:pt>
                <c:pt idx="6">
                  <c:v>1.3333333333333333</c:v>
                </c:pt>
                <c:pt idx="7">
                  <c:v>1.2272727272727271</c:v>
                </c:pt>
                <c:pt idx="8">
                  <c:v>0.73972602739726034</c:v>
                </c:pt>
                <c:pt idx="9">
                  <c:v>0.9550561797752809</c:v>
                </c:pt>
                <c:pt idx="10">
                  <c:v>0.97938144329896915</c:v>
                </c:pt>
                <c:pt idx="11">
                  <c:v>1.4325842696629212</c:v>
                </c:pt>
                <c:pt idx="12">
                  <c:v>1.173913043478261</c:v>
                </c:pt>
                <c:pt idx="13">
                  <c:v>0.68055555555555558</c:v>
                </c:pt>
                <c:pt idx="14">
                  <c:v>1.1844660194174756</c:v>
                </c:pt>
                <c:pt idx="15">
                  <c:v>0.93548387096774188</c:v>
                </c:pt>
                <c:pt idx="16">
                  <c:v>1</c:v>
                </c:pt>
                <c:pt idx="17">
                  <c:v>1.1162790697674418</c:v>
                </c:pt>
              </c:numCache>
            </c:numRef>
          </c:val>
        </c:ser>
        <c:dLbls>
          <c:showLegendKey val="0"/>
          <c:showVal val="0"/>
          <c:showCatName val="0"/>
          <c:showSerName val="0"/>
          <c:showPercent val="0"/>
          <c:showBubbleSize val="0"/>
        </c:dLbls>
        <c:axId val="203278592"/>
        <c:axId val="203317248"/>
      </c:radarChart>
      <c:catAx>
        <c:axId val="20327859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3317248"/>
        <c:crosses val="autoZero"/>
        <c:auto val="0"/>
        <c:lblAlgn val="ctr"/>
        <c:lblOffset val="100"/>
        <c:noMultiLvlLbl val="0"/>
      </c:catAx>
      <c:valAx>
        <c:axId val="20331724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327859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233199872"/>
        <c:axId val="233210240"/>
      </c:barChart>
      <c:catAx>
        <c:axId val="2331998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210240"/>
        <c:crosses val="autoZero"/>
        <c:auto val="1"/>
        <c:lblAlgn val="ctr"/>
        <c:lblOffset val="100"/>
        <c:tickLblSkip val="1"/>
        <c:tickMarkSkip val="1"/>
        <c:noMultiLvlLbl val="0"/>
      </c:catAx>
      <c:valAx>
        <c:axId val="2332102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1998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234284160"/>
        <c:axId val="234285696"/>
      </c:barChart>
      <c:catAx>
        <c:axId val="2342841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4285696"/>
        <c:crosses val="autoZero"/>
        <c:auto val="1"/>
        <c:lblAlgn val="ctr"/>
        <c:lblOffset val="100"/>
        <c:tickLblSkip val="1"/>
        <c:tickMarkSkip val="1"/>
        <c:noMultiLvlLbl val="0"/>
      </c:catAx>
      <c:valAx>
        <c:axId val="2342856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42841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6917888"/>
        <c:axId val="196919680"/>
      </c:barChart>
      <c:catAx>
        <c:axId val="196917888"/>
        <c:scaling>
          <c:orientation val="maxMin"/>
        </c:scaling>
        <c:delete val="0"/>
        <c:axPos val="l"/>
        <c:majorTickMark val="none"/>
        <c:minorTickMark val="none"/>
        <c:tickLblPos val="none"/>
        <c:spPr>
          <a:ln w="3175">
            <a:solidFill>
              <a:srgbClr val="333333"/>
            </a:solidFill>
            <a:prstDash val="solid"/>
          </a:ln>
        </c:spPr>
        <c:crossAx val="196919680"/>
        <c:crosses val="autoZero"/>
        <c:auto val="1"/>
        <c:lblAlgn val="ctr"/>
        <c:lblOffset val="100"/>
        <c:tickMarkSkip val="1"/>
        <c:noMultiLvlLbl val="0"/>
      </c:catAx>
      <c:valAx>
        <c:axId val="1969196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69178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6926848"/>
        <c:axId val="198014080"/>
      </c:barChart>
      <c:catAx>
        <c:axId val="196926848"/>
        <c:scaling>
          <c:orientation val="maxMin"/>
        </c:scaling>
        <c:delete val="0"/>
        <c:axPos val="l"/>
        <c:majorTickMark val="none"/>
        <c:minorTickMark val="none"/>
        <c:tickLblPos val="none"/>
        <c:spPr>
          <a:ln w="3175">
            <a:solidFill>
              <a:srgbClr val="333333"/>
            </a:solidFill>
            <a:prstDash val="solid"/>
          </a:ln>
        </c:spPr>
        <c:crossAx val="198014080"/>
        <c:crosses val="autoZero"/>
        <c:auto val="1"/>
        <c:lblAlgn val="ctr"/>
        <c:lblOffset val="100"/>
        <c:tickMarkSkip val="1"/>
        <c:noMultiLvlLbl val="0"/>
      </c:catAx>
      <c:valAx>
        <c:axId val="19801408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692684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8037888"/>
        <c:axId val="198039424"/>
      </c:barChart>
      <c:catAx>
        <c:axId val="198037888"/>
        <c:scaling>
          <c:orientation val="maxMin"/>
        </c:scaling>
        <c:delete val="0"/>
        <c:axPos val="l"/>
        <c:majorTickMark val="none"/>
        <c:minorTickMark val="none"/>
        <c:tickLblPos val="none"/>
        <c:spPr>
          <a:ln w="3175">
            <a:solidFill>
              <a:srgbClr val="333333"/>
            </a:solidFill>
            <a:prstDash val="solid"/>
          </a:ln>
        </c:spPr>
        <c:crossAx val="198039424"/>
        <c:crosses val="autoZero"/>
        <c:auto val="1"/>
        <c:lblAlgn val="ctr"/>
        <c:lblOffset val="100"/>
        <c:tickMarkSkip val="1"/>
        <c:noMultiLvlLbl val="0"/>
      </c:catAx>
      <c:valAx>
        <c:axId val="1980394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80378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9914240"/>
        <c:axId val="199915776"/>
      </c:barChart>
      <c:catAx>
        <c:axId val="199914240"/>
        <c:scaling>
          <c:orientation val="maxMin"/>
        </c:scaling>
        <c:delete val="0"/>
        <c:axPos val="l"/>
        <c:majorTickMark val="none"/>
        <c:minorTickMark val="none"/>
        <c:tickLblPos val="none"/>
        <c:spPr>
          <a:ln w="3175">
            <a:solidFill>
              <a:srgbClr val="333333"/>
            </a:solidFill>
            <a:prstDash val="solid"/>
          </a:ln>
        </c:spPr>
        <c:crossAx val="199915776"/>
        <c:crosses val="autoZero"/>
        <c:auto val="1"/>
        <c:lblAlgn val="ctr"/>
        <c:lblOffset val="100"/>
        <c:tickMarkSkip val="1"/>
        <c:noMultiLvlLbl val="0"/>
      </c:catAx>
      <c:valAx>
        <c:axId val="19991577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991424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26.876556016597508</c:v>
                </c:pt>
                <c:pt idx="1">
                  <c:v>7.8456018465616895</c:v>
                </c:pt>
                <c:pt idx="2">
                  <c:v>2.2162271191568772</c:v>
                </c:pt>
                <c:pt idx="3">
                  <c:v>1.1211471977406795</c:v>
                </c:pt>
                <c:pt idx="4">
                  <c:v>0.97794973195610702</c:v>
                </c:pt>
                <c:pt idx="5">
                  <c:v>-5.702040166225042</c:v>
                </c:pt>
                <c:pt idx="6">
                  <c:v>-3.6028731326840924</c:v>
                </c:pt>
                <c:pt idx="7">
                  <c:v>-2.6927925848322931</c:v>
                </c:pt>
                <c:pt idx="8">
                  <c:v>-2.5340332769819396</c:v>
                </c:pt>
                <c:pt idx="9">
                  <c:v>-2.534024404894708</c:v>
                </c:pt>
              </c:numCache>
            </c:numRef>
          </c:val>
        </c:ser>
        <c:dLbls>
          <c:showLegendKey val="0"/>
          <c:showVal val="0"/>
          <c:showCatName val="0"/>
          <c:showSerName val="0"/>
          <c:showPercent val="0"/>
          <c:showBubbleSize val="0"/>
        </c:dLbls>
        <c:gapWidth val="80"/>
        <c:axId val="199923200"/>
        <c:axId val="199924736"/>
      </c:barChart>
      <c:catAx>
        <c:axId val="199923200"/>
        <c:scaling>
          <c:orientation val="maxMin"/>
        </c:scaling>
        <c:delete val="0"/>
        <c:axPos val="l"/>
        <c:majorTickMark val="none"/>
        <c:minorTickMark val="none"/>
        <c:tickLblPos val="none"/>
        <c:crossAx val="199924736"/>
        <c:crossesAt val="0"/>
        <c:auto val="1"/>
        <c:lblAlgn val="ctr"/>
        <c:lblOffset val="100"/>
        <c:tickMarkSkip val="1"/>
        <c:noMultiLvlLbl val="0"/>
      </c:catAx>
      <c:valAx>
        <c:axId val="199924736"/>
        <c:scaling>
          <c:orientation val="minMax"/>
        </c:scaling>
        <c:delete val="0"/>
        <c:axPos val="t"/>
        <c:numFmt formatCode="0.0" sourceLinked="1"/>
        <c:majorTickMark val="none"/>
        <c:minorTickMark val="none"/>
        <c:tickLblPos val="none"/>
        <c:spPr>
          <a:ln w="9525">
            <a:noFill/>
          </a:ln>
        </c:spPr>
        <c:crossAx val="19992320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332220" y="0"/>
          <a:ext cx="57987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0.3115</cdr:x>
      <cdr:y>0.28336</cdr:y>
    </cdr:from>
    <cdr:to>
      <cdr:x>0.7667</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2083" y="491219"/>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0.7227</cdr:x>
      <cdr:y>0.5683</cdr:y>
    </cdr:from>
    <cdr:to>
      <cdr:x>0.97613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850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2"/>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5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70"/>
      <c r="B1" s="267"/>
      <c r="C1" s="267"/>
      <c r="D1" s="267"/>
      <c r="E1" s="788"/>
      <c r="F1" s="267"/>
      <c r="G1" s="267"/>
      <c r="H1" s="267"/>
      <c r="I1" s="267"/>
      <c r="J1" s="267"/>
      <c r="K1" s="267"/>
      <c r="L1" s="267"/>
    </row>
    <row r="2" spans="1:12" ht="17.25" customHeight="1" x14ac:dyDescent="0.2">
      <c r="A2" s="270"/>
      <c r="B2" s="248"/>
      <c r="C2" s="249"/>
      <c r="D2" s="249"/>
      <c r="E2" s="789"/>
      <c r="F2" s="249"/>
      <c r="G2" s="249"/>
      <c r="H2" s="249"/>
      <c r="I2" s="250"/>
      <c r="J2" s="251"/>
      <c r="K2" s="251"/>
      <c r="L2" s="270"/>
    </row>
    <row r="3" spans="1:12" x14ac:dyDescent="0.2">
      <c r="A3" s="270"/>
      <c r="B3" s="248"/>
      <c r="C3" s="249"/>
      <c r="D3" s="249"/>
      <c r="E3" s="789"/>
      <c r="F3" s="249"/>
      <c r="G3" s="249"/>
      <c r="H3" s="249"/>
      <c r="I3" s="250"/>
      <c r="J3" s="248"/>
      <c r="K3" s="251"/>
      <c r="L3" s="270"/>
    </row>
    <row r="4" spans="1:12" ht="33.75" customHeight="1" x14ac:dyDescent="0.2">
      <c r="A4" s="270"/>
      <c r="B4" s="248"/>
      <c r="C4" s="1493" t="s">
        <v>436</v>
      </c>
      <c r="D4" s="1493"/>
      <c r="E4" s="1493"/>
      <c r="F4" s="1493"/>
      <c r="G4" s="1008"/>
      <c r="H4" s="250"/>
      <c r="I4" s="250"/>
      <c r="J4" s="252" t="s">
        <v>35</v>
      </c>
      <c r="K4" s="248"/>
      <c r="L4" s="270"/>
    </row>
    <row r="5" spans="1:12" s="137" customFormat="1" ht="12.75" customHeight="1" x14ac:dyDescent="0.2">
      <c r="A5" s="272"/>
      <c r="B5" s="1495"/>
      <c r="C5" s="1495"/>
      <c r="D5" s="1495"/>
      <c r="E5" s="1495"/>
      <c r="F5" s="267"/>
      <c r="G5" s="253"/>
      <c r="H5" s="253"/>
      <c r="I5" s="253"/>
      <c r="J5" s="254"/>
      <c r="K5" s="255"/>
      <c r="L5" s="270"/>
    </row>
    <row r="6" spans="1:12" ht="12.75" customHeight="1" x14ac:dyDescent="0.2">
      <c r="A6" s="270"/>
      <c r="B6" s="270"/>
      <c r="C6" s="267"/>
      <c r="D6" s="267"/>
      <c r="E6" s="788"/>
      <c r="F6" s="267"/>
      <c r="G6" s="253"/>
      <c r="H6" s="253"/>
      <c r="I6" s="253"/>
      <c r="J6" s="254"/>
      <c r="K6" s="255"/>
      <c r="L6" s="270"/>
    </row>
    <row r="7" spans="1:12" ht="12.75" customHeight="1" x14ac:dyDescent="0.2">
      <c r="A7" s="270"/>
      <c r="B7" s="270"/>
      <c r="C7" s="267"/>
      <c r="D7" s="267"/>
      <c r="E7" s="788"/>
      <c r="F7" s="267"/>
      <c r="G7" s="253"/>
      <c r="H7" s="253"/>
      <c r="I7" s="266"/>
      <c r="J7" s="254"/>
      <c r="K7" s="255"/>
      <c r="L7" s="270"/>
    </row>
    <row r="8" spans="1:12" ht="12.75" customHeight="1" x14ac:dyDescent="0.2">
      <c r="A8" s="270"/>
      <c r="B8" s="270"/>
      <c r="C8" s="267"/>
      <c r="D8" s="267"/>
      <c r="E8" s="788"/>
      <c r="F8" s="267"/>
      <c r="G8" s="253"/>
      <c r="H8" s="253"/>
      <c r="I8" s="266"/>
      <c r="J8" s="254"/>
      <c r="K8" s="255"/>
      <c r="L8" s="270"/>
    </row>
    <row r="9" spans="1:12" ht="12.75" customHeight="1" x14ac:dyDescent="0.2">
      <c r="A9" s="270"/>
      <c r="B9" s="270"/>
      <c r="C9" s="267"/>
      <c r="D9" s="267"/>
      <c r="E9" s="788"/>
      <c r="F9" s="267"/>
      <c r="G9" s="253"/>
      <c r="H9" s="253"/>
      <c r="I9" s="266"/>
      <c r="J9" s="254"/>
      <c r="K9" s="255"/>
      <c r="L9" s="270"/>
    </row>
    <row r="10" spans="1:12" ht="12.75" customHeight="1" x14ac:dyDescent="0.2">
      <c r="A10" s="270"/>
      <c r="B10" s="270"/>
      <c r="C10" s="267"/>
      <c r="D10" s="267"/>
      <c r="E10" s="788"/>
      <c r="F10" s="267"/>
      <c r="G10" s="253"/>
      <c r="H10" s="253"/>
      <c r="I10" s="253"/>
      <c r="J10" s="254"/>
      <c r="K10" s="255"/>
      <c r="L10" s="270"/>
    </row>
    <row r="11" spans="1:12" ht="12.75" customHeight="1" x14ac:dyDescent="0.2">
      <c r="A11" s="270"/>
      <c r="B11" s="270"/>
      <c r="C11" s="267"/>
      <c r="D11" s="267"/>
      <c r="E11" s="788"/>
      <c r="F11" s="267"/>
      <c r="G11" s="253"/>
      <c r="H11" s="253"/>
      <c r="I11" s="253"/>
      <c r="J11" s="254"/>
      <c r="K11" s="255"/>
      <c r="L11" s="270"/>
    </row>
    <row r="12" spans="1:12" ht="12.75" customHeight="1" x14ac:dyDescent="0.2">
      <c r="A12" s="270"/>
      <c r="B12" s="270"/>
      <c r="C12" s="267"/>
      <c r="D12" s="267"/>
      <c r="E12" s="788"/>
      <c r="F12" s="267"/>
      <c r="G12" s="253"/>
      <c r="H12" s="253"/>
      <c r="I12" s="253"/>
      <c r="J12" s="254"/>
      <c r="K12" s="255"/>
      <c r="L12" s="270"/>
    </row>
    <row r="13" spans="1:12" x14ac:dyDescent="0.2">
      <c r="A13" s="270"/>
      <c r="B13" s="270"/>
      <c r="C13" s="267"/>
      <c r="D13" s="267"/>
      <c r="E13" s="788"/>
      <c r="F13" s="267"/>
      <c r="G13" s="253"/>
      <c r="H13" s="253"/>
      <c r="I13" s="253"/>
      <c r="J13" s="254"/>
      <c r="K13" s="255"/>
      <c r="L13" s="270"/>
    </row>
    <row r="14" spans="1:12" x14ac:dyDescent="0.2">
      <c r="A14" s="270"/>
      <c r="B14" s="287" t="s">
        <v>27</v>
      </c>
      <c r="C14" s="285"/>
      <c r="D14" s="285"/>
      <c r="E14" s="790"/>
      <c r="F14" s="267"/>
      <c r="G14" s="253"/>
      <c r="H14" s="253"/>
      <c r="I14" s="253"/>
      <c r="J14" s="254"/>
      <c r="K14" s="255"/>
      <c r="L14" s="270"/>
    </row>
    <row r="15" spans="1:12" ht="13.5" thickBot="1" x14ac:dyDescent="0.25">
      <c r="A15" s="270"/>
      <c r="B15" s="270"/>
      <c r="C15" s="267"/>
      <c r="D15" s="267"/>
      <c r="E15" s="788"/>
      <c r="F15" s="267"/>
      <c r="G15" s="253"/>
      <c r="H15" s="253"/>
      <c r="I15" s="253"/>
      <c r="J15" s="254"/>
      <c r="K15" s="255"/>
      <c r="L15" s="270"/>
    </row>
    <row r="16" spans="1:12" ht="13.5" thickBot="1" x14ac:dyDescent="0.25">
      <c r="A16" s="270"/>
      <c r="B16" s="292"/>
      <c r="C16" s="279" t="s">
        <v>21</v>
      </c>
      <c r="D16" s="279"/>
      <c r="E16" s="791">
        <v>3</v>
      </c>
      <c r="F16" s="267"/>
      <c r="G16" s="253"/>
      <c r="H16" s="253"/>
      <c r="I16" s="253"/>
      <c r="J16" s="254"/>
      <c r="K16" s="255"/>
      <c r="L16" s="270"/>
    </row>
    <row r="17" spans="1:12" ht="13.5" thickBot="1" x14ac:dyDescent="0.25">
      <c r="A17" s="270"/>
      <c r="B17" s="270"/>
      <c r="C17" s="286"/>
      <c r="D17" s="286"/>
      <c r="E17" s="792"/>
      <c r="F17" s="267"/>
      <c r="G17" s="253"/>
      <c r="H17" s="253"/>
      <c r="I17" s="253"/>
      <c r="J17" s="254"/>
      <c r="K17" s="255"/>
      <c r="L17" s="270"/>
    </row>
    <row r="18" spans="1:12" ht="13.5" thickBot="1" x14ac:dyDescent="0.25">
      <c r="A18" s="270"/>
      <c r="B18" s="292"/>
      <c r="C18" s="279" t="s">
        <v>33</v>
      </c>
      <c r="D18" s="279"/>
      <c r="E18" s="793">
        <v>4</v>
      </c>
      <c r="F18" s="267"/>
      <c r="G18" s="253"/>
      <c r="H18" s="253"/>
      <c r="I18" s="253"/>
      <c r="J18" s="254"/>
      <c r="K18" s="255"/>
      <c r="L18" s="270"/>
    </row>
    <row r="19" spans="1:12" ht="13.5" thickBot="1" x14ac:dyDescent="0.25">
      <c r="A19" s="270"/>
      <c r="B19" s="271"/>
      <c r="C19" s="277"/>
      <c r="D19" s="277"/>
      <c r="E19" s="794"/>
      <c r="F19" s="267"/>
      <c r="G19" s="253"/>
      <c r="H19" s="253"/>
      <c r="I19" s="253"/>
      <c r="J19" s="254"/>
      <c r="K19" s="255"/>
      <c r="L19" s="270"/>
    </row>
    <row r="20" spans="1:12" ht="13.5" customHeight="1" thickBot="1" x14ac:dyDescent="0.25">
      <c r="A20" s="270"/>
      <c r="B20" s="291"/>
      <c r="C20" s="1494" t="s">
        <v>32</v>
      </c>
      <c r="D20" s="1487"/>
      <c r="E20" s="793">
        <v>6</v>
      </c>
      <c r="F20" s="267"/>
      <c r="G20" s="253"/>
      <c r="H20" s="253"/>
      <c r="I20" s="253"/>
      <c r="J20" s="254"/>
      <c r="K20" s="255"/>
      <c r="L20" s="270"/>
    </row>
    <row r="21" spans="1:12" x14ac:dyDescent="0.2">
      <c r="A21" s="270"/>
      <c r="B21" s="283"/>
      <c r="C21" s="1484" t="s">
        <v>2</v>
      </c>
      <c r="D21" s="1484"/>
      <c r="E21" s="792">
        <v>6</v>
      </c>
      <c r="F21" s="267"/>
      <c r="G21" s="253"/>
      <c r="H21" s="253"/>
      <c r="I21" s="253"/>
      <c r="J21" s="254"/>
      <c r="K21" s="255"/>
      <c r="L21" s="270"/>
    </row>
    <row r="22" spans="1:12" x14ac:dyDescent="0.2">
      <c r="A22" s="270"/>
      <c r="B22" s="283"/>
      <c r="C22" s="1484" t="s">
        <v>13</v>
      </c>
      <c r="D22" s="1484"/>
      <c r="E22" s="792">
        <v>7</v>
      </c>
      <c r="F22" s="267"/>
      <c r="G22" s="253"/>
      <c r="H22" s="253"/>
      <c r="I22" s="253"/>
      <c r="J22" s="254"/>
      <c r="K22" s="255"/>
      <c r="L22" s="270"/>
    </row>
    <row r="23" spans="1:12" x14ac:dyDescent="0.2">
      <c r="A23" s="270"/>
      <c r="B23" s="283"/>
      <c r="C23" s="1484" t="s">
        <v>7</v>
      </c>
      <c r="D23" s="1484"/>
      <c r="E23" s="792">
        <v>8</v>
      </c>
      <c r="F23" s="267"/>
      <c r="G23" s="253"/>
      <c r="H23" s="253"/>
      <c r="I23" s="253"/>
      <c r="J23" s="254"/>
      <c r="K23" s="255"/>
      <c r="L23" s="270"/>
    </row>
    <row r="24" spans="1:12" x14ac:dyDescent="0.2">
      <c r="A24" s="270"/>
      <c r="B24" s="284"/>
      <c r="C24" s="1484" t="s">
        <v>405</v>
      </c>
      <c r="D24" s="1484"/>
      <c r="E24" s="792">
        <v>9</v>
      </c>
      <c r="F24" s="267"/>
      <c r="G24" s="257"/>
      <c r="H24" s="253"/>
      <c r="I24" s="253"/>
      <c r="J24" s="254"/>
      <c r="K24" s="255"/>
      <c r="L24" s="270"/>
    </row>
    <row r="25" spans="1:12" ht="22.5" customHeight="1" x14ac:dyDescent="0.2">
      <c r="A25" s="270"/>
      <c r="B25" s="273"/>
      <c r="C25" s="1482" t="s">
        <v>28</v>
      </c>
      <c r="D25" s="1482"/>
      <c r="E25" s="792">
        <v>10</v>
      </c>
      <c r="F25" s="267"/>
      <c r="G25" s="253"/>
      <c r="H25" s="253"/>
      <c r="I25" s="253"/>
      <c r="J25" s="254"/>
      <c r="K25" s="255"/>
      <c r="L25" s="270"/>
    </row>
    <row r="26" spans="1:12" x14ac:dyDescent="0.2">
      <c r="A26" s="270"/>
      <c r="B26" s="273"/>
      <c r="C26" s="1484" t="s">
        <v>25</v>
      </c>
      <c r="D26" s="1484"/>
      <c r="E26" s="792">
        <v>11</v>
      </c>
      <c r="F26" s="267"/>
      <c r="G26" s="253"/>
      <c r="H26" s="253"/>
      <c r="I26" s="253"/>
      <c r="J26" s="254"/>
      <c r="K26" s="255"/>
      <c r="L26" s="270"/>
    </row>
    <row r="27" spans="1:12" ht="12.75" customHeight="1" thickBot="1" x14ac:dyDescent="0.25">
      <c r="A27" s="270"/>
      <c r="B27" s="267"/>
      <c r="C27" s="275"/>
      <c r="D27" s="275"/>
      <c r="E27" s="792"/>
      <c r="F27" s="267"/>
      <c r="G27" s="253"/>
      <c r="H27" s="1488">
        <v>42917</v>
      </c>
      <c r="I27" s="1489"/>
      <c r="J27" s="1489"/>
      <c r="K27" s="257"/>
      <c r="L27" s="270"/>
    </row>
    <row r="28" spans="1:12" ht="13.5" customHeight="1" thickBot="1" x14ac:dyDescent="0.25">
      <c r="A28" s="270"/>
      <c r="B28" s="369"/>
      <c r="C28" s="1486" t="s">
        <v>12</v>
      </c>
      <c r="D28" s="1487"/>
      <c r="E28" s="793">
        <v>12</v>
      </c>
      <c r="F28" s="267"/>
      <c r="G28" s="253"/>
      <c r="H28" s="1489"/>
      <c r="I28" s="1489"/>
      <c r="J28" s="1489"/>
      <c r="K28" s="257"/>
      <c r="L28" s="270"/>
    </row>
    <row r="29" spans="1:12" ht="12.75" hidden="1" customHeight="1" x14ac:dyDescent="0.2">
      <c r="A29" s="270"/>
      <c r="B29" s="268"/>
      <c r="C29" s="1484" t="s">
        <v>45</v>
      </c>
      <c r="D29" s="1484"/>
      <c r="E29" s="792">
        <v>12</v>
      </c>
      <c r="F29" s="267"/>
      <c r="G29" s="253"/>
      <c r="H29" s="1489"/>
      <c r="I29" s="1489"/>
      <c r="J29" s="1489"/>
      <c r="K29" s="257"/>
      <c r="L29" s="270"/>
    </row>
    <row r="30" spans="1:12" ht="22.5" customHeight="1" x14ac:dyDescent="0.2">
      <c r="A30" s="270"/>
      <c r="B30" s="268"/>
      <c r="C30" s="1485" t="s">
        <v>409</v>
      </c>
      <c r="D30" s="1485"/>
      <c r="E30" s="792">
        <v>12</v>
      </c>
      <c r="F30" s="267"/>
      <c r="G30" s="253"/>
      <c r="H30" s="1489"/>
      <c r="I30" s="1489"/>
      <c r="J30" s="1489"/>
      <c r="K30" s="257"/>
      <c r="L30" s="270"/>
    </row>
    <row r="31" spans="1:12" ht="12.75" customHeight="1" thickBot="1" x14ac:dyDescent="0.25">
      <c r="A31" s="270"/>
      <c r="B31" s="273"/>
      <c r="C31" s="282"/>
      <c r="D31" s="282"/>
      <c r="E31" s="794"/>
      <c r="F31" s="267"/>
      <c r="G31" s="253"/>
      <c r="H31" s="1489"/>
      <c r="I31" s="1489"/>
      <c r="J31" s="1489"/>
      <c r="K31" s="257"/>
      <c r="L31" s="270"/>
    </row>
    <row r="32" spans="1:12" ht="13.5" customHeight="1" thickBot="1" x14ac:dyDescent="0.25">
      <c r="A32" s="270"/>
      <c r="B32" s="290"/>
      <c r="C32" s="276" t="s">
        <v>11</v>
      </c>
      <c r="D32" s="276"/>
      <c r="E32" s="793">
        <v>13</v>
      </c>
      <c r="F32" s="267"/>
      <c r="G32" s="253"/>
      <c r="H32" s="1489"/>
      <c r="I32" s="1489"/>
      <c r="J32" s="1489"/>
      <c r="K32" s="257"/>
      <c r="L32" s="270"/>
    </row>
    <row r="33" spans="1:12" ht="12.75" customHeight="1" x14ac:dyDescent="0.2">
      <c r="A33" s="270"/>
      <c r="B33" s="268"/>
      <c r="C33" s="1490" t="s">
        <v>18</v>
      </c>
      <c r="D33" s="1490"/>
      <c r="E33" s="792">
        <v>13</v>
      </c>
      <c r="F33" s="267"/>
      <c r="G33" s="253"/>
      <c r="H33" s="1489"/>
      <c r="I33" s="1489"/>
      <c r="J33" s="1489"/>
      <c r="K33" s="257"/>
      <c r="L33" s="270"/>
    </row>
    <row r="34" spans="1:12" ht="12.75" customHeight="1" x14ac:dyDescent="0.2">
      <c r="A34" s="270"/>
      <c r="B34" s="268"/>
      <c r="C34" s="1483" t="s">
        <v>8</v>
      </c>
      <c r="D34" s="1483"/>
      <c r="E34" s="792">
        <v>14</v>
      </c>
      <c r="F34" s="267"/>
      <c r="G34" s="253"/>
      <c r="H34" s="258"/>
      <c r="I34" s="258"/>
      <c r="J34" s="258"/>
      <c r="K34" s="257"/>
      <c r="L34" s="270"/>
    </row>
    <row r="35" spans="1:12" ht="12.75" customHeight="1" x14ac:dyDescent="0.2">
      <c r="A35" s="270"/>
      <c r="B35" s="268"/>
      <c r="C35" s="1483" t="s">
        <v>26</v>
      </c>
      <c r="D35" s="1483"/>
      <c r="E35" s="792">
        <v>14</v>
      </c>
      <c r="F35" s="267"/>
      <c r="G35" s="253"/>
      <c r="H35" s="258"/>
      <c r="I35" s="258"/>
      <c r="J35" s="258"/>
      <c r="K35" s="257"/>
      <c r="L35" s="270"/>
    </row>
    <row r="36" spans="1:12" ht="12.75" customHeight="1" x14ac:dyDescent="0.2">
      <c r="A36" s="270"/>
      <c r="B36" s="268"/>
      <c r="C36" s="1483" t="s">
        <v>6</v>
      </c>
      <c r="D36" s="1483"/>
      <c r="E36" s="792">
        <v>15</v>
      </c>
      <c r="F36" s="267"/>
      <c r="G36" s="253"/>
      <c r="H36" s="258"/>
      <c r="I36" s="258"/>
      <c r="J36" s="258"/>
      <c r="K36" s="257"/>
      <c r="L36" s="270"/>
    </row>
    <row r="37" spans="1:12" ht="12.75" customHeight="1" x14ac:dyDescent="0.2">
      <c r="A37" s="270"/>
      <c r="B37" s="268"/>
      <c r="C37" s="1490" t="s">
        <v>49</v>
      </c>
      <c r="D37" s="1490"/>
      <c r="E37" s="792">
        <v>16</v>
      </c>
      <c r="F37" s="267"/>
      <c r="G37" s="253"/>
      <c r="H37" s="258"/>
      <c r="I37" s="258"/>
      <c r="J37" s="258"/>
      <c r="K37" s="257"/>
      <c r="L37" s="270"/>
    </row>
    <row r="38" spans="1:12" ht="12.75" customHeight="1" x14ac:dyDescent="0.2">
      <c r="A38" s="270"/>
      <c r="B38" s="274"/>
      <c r="C38" s="1483" t="s">
        <v>14</v>
      </c>
      <c r="D38" s="1483"/>
      <c r="E38" s="792">
        <v>16</v>
      </c>
      <c r="F38" s="267"/>
      <c r="G38" s="253"/>
      <c r="H38" s="253"/>
      <c r="I38" s="253"/>
      <c r="J38" s="254"/>
      <c r="K38" s="255"/>
      <c r="L38" s="270"/>
    </row>
    <row r="39" spans="1:12" ht="12.75" customHeight="1" x14ac:dyDescent="0.2">
      <c r="A39" s="270"/>
      <c r="B39" s="268"/>
      <c r="C39" s="1484" t="s">
        <v>31</v>
      </c>
      <c r="D39" s="1484"/>
      <c r="E39" s="792">
        <v>17</v>
      </c>
      <c r="F39" s="267"/>
      <c r="G39" s="253"/>
      <c r="H39" s="253"/>
      <c r="I39" s="253"/>
      <c r="J39" s="259"/>
      <c r="K39" s="259"/>
      <c r="L39" s="270"/>
    </row>
    <row r="40" spans="1:12" ht="13.5" thickBot="1" x14ac:dyDescent="0.25">
      <c r="A40" s="270"/>
      <c r="B40" s="270"/>
      <c r="C40" s="267"/>
      <c r="D40" s="267"/>
      <c r="E40" s="794"/>
      <c r="F40" s="267"/>
      <c r="G40" s="253"/>
      <c r="H40" s="253"/>
      <c r="I40" s="253"/>
      <c r="J40" s="259"/>
      <c r="K40" s="259"/>
      <c r="L40" s="270"/>
    </row>
    <row r="41" spans="1:12" ht="13.5" customHeight="1" thickBot="1" x14ac:dyDescent="0.25">
      <c r="A41" s="270"/>
      <c r="B41" s="353"/>
      <c r="C41" s="1491" t="s">
        <v>29</v>
      </c>
      <c r="D41" s="1487"/>
      <c r="E41" s="793">
        <v>18</v>
      </c>
      <c r="F41" s="267"/>
      <c r="G41" s="253"/>
      <c r="H41" s="253"/>
      <c r="I41" s="253"/>
      <c r="J41" s="259"/>
      <c r="K41" s="259"/>
      <c r="L41" s="270"/>
    </row>
    <row r="42" spans="1:12" x14ac:dyDescent="0.2">
      <c r="A42" s="270"/>
      <c r="B42" s="270"/>
      <c r="C42" s="1484" t="s">
        <v>30</v>
      </c>
      <c r="D42" s="1484"/>
      <c r="E42" s="792">
        <v>18</v>
      </c>
      <c r="F42" s="267"/>
      <c r="G42" s="253"/>
      <c r="H42" s="253"/>
      <c r="I42" s="253"/>
      <c r="J42" s="260"/>
      <c r="K42" s="260"/>
      <c r="L42" s="270"/>
    </row>
    <row r="43" spans="1:12" x14ac:dyDescent="0.2">
      <c r="A43" s="270"/>
      <c r="B43" s="274"/>
      <c r="C43" s="1484" t="s">
        <v>0</v>
      </c>
      <c r="D43" s="1484"/>
      <c r="E43" s="792">
        <v>19</v>
      </c>
      <c r="F43" s="267"/>
      <c r="G43" s="253"/>
      <c r="H43" s="253"/>
      <c r="I43" s="253"/>
      <c r="J43" s="261"/>
      <c r="K43" s="262"/>
      <c r="L43" s="270"/>
    </row>
    <row r="44" spans="1:12" x14ac:dyDescent="0.2">
      <c r="A44" s="270"/>
      <c r="B44" s="274"/>
      <c r="C44" s="1484" t="s">
        <v>16</v>
      </c>
      <c r="D44" s="1484"/>
      <c r="E44" s="792">
        <v>19</v>
      </c>
      <c r="F44" s="267"/>
      <c r="G44" s="253"/>
      <c r="H44" s="253"/>
      <c r="I44" s="253"/>
      <c r="J44" s="261"/>
      <c r="K44" s="262"/>
      <c r="L44" s="270"/>
    </row>
    <row r="45" spans="1:12" x14ac:dyDescent="0.2">
      <c r="A45" s="270"/>
      <c r="B45" s="274"/>
      <c r="C45" s="1484" t="s">
        <v>1</v>
      </c>
      <c r="D45" s="1484"/>
      <c r="E45" s="795">
        <v>19</v>
      </c>
      <c r="F45" s="277"/>
      <c r="G45" s="263"/>
      <c r="H45" s="264"/>
      <c r="I45" s="263"/>
      <c r="J45" s="263"/>
      <c r="K45" s="263"/>
      <c r="L45" s="270"/>
    </row>
    <row r="46" spans="1:12" x14ac:dyDescent="0.2">
      <c r="A46" s="270"/>
      <c r="B46" s="274"/>
      <c r="C46" s="1484" t="s">
        <v>22</v>
      </c>
      <c r="D46" s="1484"/>
      <c r="E46" s="795">
        <v>19</v>
      </c>
      <c r="F46" s="277"/>
      <c r="G46" s="263"/>
      <c r="H46" s="264"/>
      <c r="I46" s="263"/>
      <c r="J46" s="263"/>
      <c r="K46" s="263"/>
      <c r="L46" s="270"/>
    </row>
    <row r="47" spans="1:12" ht="12.75" customHeight="1" thickBot="1" x14ac:dyDescent="0.25">
      <c r="A47" s="270"/>
      <c r="B47" s="273"/>
      <c r="C47" s="273"/>
      <c r="D47" s="273"/>
      <c r="E47" s="796"/>
      <c r="F47" s="269"/>
      <c r="G47" s="261"/>
      <c r="H47" s="264"/>
      <c r="I47" s="261"/>
      <c r="J47" s="261"/>
      <c r="K47" s="262"/>
      <c r="L47" s="270"/>
    </row>
    <row r="48" spans="1:12" ht="13.5" customHeight="1" thickBot="1" x14ac:dyDescent="0.25">
      <c r="A48" s="270"/>
      <c r="B48" s="293"/>
      <c r="C48" s="1494" t="s">
        <v>38</v>
      </c>
      <c r="D48" s="1487"/>
      <c r="E48" s="791">
        <v>20</v>
      </c>
      <c r="F48" s="269"/>
      <c r="G48" s="261"/>
      <c r="H48" s="264"/>
      <c r="I48" s="261"/>
      <c r="J48" s="261"/>
      <c r="K48" s="262"/>
      <c r="L48" s="270"/>
    </row>
    <row r="49" spans="1:12" x14ac:dyDescent="0.2">
      <c r="A49" s="270"/>
      <c r="B49" s="270"/>
      <c r="C49" s="1484" t="s">
        <v>47</v>
      </c>
      <c r="D49" s="1484"/>
      <c r="E49" s="795">
        <v>20</v>
      </c>
      <c r="F49" s="269"/>
      <c r="G49" s="261"/>
      <c r="H49" s="264"/>
      <c r="I49" s="261"/>
      <c r="J49" s="261"/>
      <c r="K49" s="262"/>
      <c r="L49" s="270"/>
    </row>
    <row r="50" spans="1:12" ht="12.75" customHeight="1" x14ac:dyDescent="0.2">
      <c r="A50" s="270"/>
      <c r="B50" s="273"/>
      <c r="C50" s="1482" t="s">
        <v>418</v>
      </c>
      <c r="D50" s="1482"/>
      <c r="E50" s="797">
        <v>21</v>
      </c>
      <c r="F50" s="269"/>
      <c r="G50" s="261"/>
      <c r="H50" s="264"/>
      <c r="I50" s="261"/>
      <c r="J50" s="261"/>
      <c r="K50" s="262"/>
      <c r="L50" s="270"/>
    </row>
    <row r="51" spans="1:12" ht="11.25" customHeight="1" thickBot="1" x14ac:dyDescent="0.25">
      <c r="A51" s="270"/>
      <c r="B51" s="270"/>
      <c r="C51" s="278"/>
      <c r="D51" s="278"/>
      <c r="E51" s="792"/>
      <c r="F51" s="269"/>
      <c r="G51" s="261"/>
      <c r="H51" s="264"/>
      <c r="I51" s="261"/>
      <c r="J51" s="261"/>
      <c r="K51" s="262"/>
      <c r="L51" s="270"/>
    </row>
    <row r="52" spans="1:12" ht="13.5" thickBot="1" x14ac:dyDescent="0.25">
      <c r="A52" s="270"/>
      <c r="B52" s="289"/>
      <c r="C52" s="279" t="s">
        <v>4</v>
      </c>
      <c r="D52" s="279"/>
      <c r="E52" s="791">
        <v>22</v>
      </c>
      <c r="F52" s="277"/>
      <c r="G52" s="263"/>
      <c r="H52" s="264"/>
      <c r="I52" s="263"/>
      <c r="J52" s="263"/>
      <c r="K52" s="263"/>
      <c r="L52" s="270"/>
    </row>
    <row r="53" spans="1:12" ht="33" customHeight="1" x14ac:dyDescent="0.2">
      <c r="A53" s="270"/>
      <c r="B53" s="280"/>
      <c r="C53" s="281"/>
      <c r="D53" s="281"/>
      <c r="E53" s="798"/>
      <c r="F53" s="269"/>
      <c r="G53" s="261"/>
      <c r="H53" s="264"/>
      <c r="I53" s="261"/>
      <c r="J53" s="261"/>
      <c r="K53" s="262"/>
      <c r="L53" s="270"/>
    </row>
    <row r="54" spans="1:12" ht="33" customHeight="1" x14ac:dyDescent="0.2">
      <c r="A54" s="270"/>
      <c r="B54" s="270"/>
      <c r="C54" s="268"/>
      <c r="D54" s="268"/>
      <c r="E54" s="796"/>
      <c r="F54" s="269"/>
      <c r="G54" s="261"/>
      <c r="H54" s="264"/>
      <c r="I54" s="261"/>
      <c r="J54" s="261"/>
      <c r="K54" s="262"/>
      <c r="L54" s="270"/>
    </row>
    <row r="55" spans="1:12" ht="19.5" customHeight="1" x14ac:dyDescent="0.2">
      <c r="A55" s="270"/>
      <c r="B55" s="786" t="s">
        <v>50</v>
      </c>
      <c r="C55" s="786"/>
      <c r="D55" s="288"/>
      <c r="E55" s="799"/>
      <c r="F55" s="269"/>
      <c r="G55" s="261"/>
      <c r="H55" s="264"/>
      <c r="I55" s="261"/>
      <c r="J55" s="261"/>
      <c r="K55" s="262"/>
      <c r="L55" s="270"/>
    </row>
    <row r="56" spans="1:12" ht="21" customHeight="1" x14ac:dyDescent="0.2">
      <c r="A56" s="270"/>
      <c r="B56" s="270"/>
      <c r="C56" s="270"/>
      <c r="D56" s="270"/>
      <c r="E56" s="799"/>
      <c r="F56" s="269"/>
      <c r="G56" s="261"/>
      <c r="H56" s="264"/>
      <c r="I56" s="261"/>
      <c r="J56" s="261"/>
      <c r="K56" s="262"/>
      <c r="L56" s="270"/>
    </row>
    <row r="57" spans="1:12" ht="22.5" customHeight="1" x14ac:dyDescent="0.2">
      <c r="A57" s="270"/>
      <c r="B57" s="787" t="s">
        <v>385</v>
      </c>
      <c r="C57" s="785"/>
      <c r="D57" s="1002">
        <v>42947</v>
      </c>
      <c r="E57" s="875" t="s">
        <v>408</v>
      </c>
      <c r="F57" s="785"/>
      <c r="G57" s="261"/>
      <c r="H57" s="264"/>
      <c r="I57" s="261"/>
      <c r="J57" s="261"/>
      <c r="K57" s="262"/>
      <c r="L57" s="270"/>
    </row>
    <row r="58" spans="1:12" ht="22.5" customHeight="1" x14ac:dyDescent="0.2">
      <c r="A58" s="270"/>
      <c r="B58" s="787" t="s">
        <v>386</v>
      </c>
      <c r="C58" s="354"/>
      <c r="D58" s="1002">
        <v>43110</v>
      </c>
      <c r="E58" s="875"/>
      <c r="F58" s="355"/>
      <c r="G58" s="261"/>
      <c r="H58" s="264"/>
      <c r="I58" s="261"/>
      <c r="J58" s="261"/>
      <c r="K58" s="262"/>
      <c r="L58" s="270"/>
    </row>
    <row r="59" spans="1:12" s="137" customFormat="1" ht="28.5" customHeight="1" x14ac:dyDescent="0.2">
      <c r="A59" s="272"/>
      <c r="B59" s="1492" t="s">
        <v>573</v>
      </c>
      <c r="C59" s="1492"/>
      <c r="D59" s="1492"/>
      <c r="E59" s="875"/>
      <c r="F59" s="268"/>
      <c r="G59" s="265"/>
      <c r="H59" s="265"/>
      <c r="I59" s="265"/>
      <c r="J59" s="265"/>
      <c r="K59" s="265"/>
      <c r="L59" s="272"/>
    </row>
    <row r="60" spans="1:12" ht="7.5" customHeight="1" x14ac:dyDescent="0.2">
      <c r="A60" s="270"/>
      <c r="B60" s="1492"/>
      <c r="C60" s="1492"/>
      <c r="D60" s="1492"/>
      <c r="E60" s="875"/>
      <c r="F60" s="271"/>
      <c r="G60" s="271"/>
      <c r="H60" s="271"/>
      <c r="I60" s="271"/>
      <c r="J60" s="271"/>
      <c r="K60" s="271"/>
      <c r="L60" s="271"/>
    </row>
    <row r="61" spans="1:12" ht="21" customHeight="1" x14ac:dyDescent="0.2"/>
    <row r="62" spans="1:12" ht="21" customHeight="1" x14ac:dyDescent="0.2"/>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64"/>
  <sheetViews>
    <sheetView zoomScaleNormal="100" workbookViewId="0"/>
  </sheetViews>
  <sheetFormatPr defaultRowHeight="12.75" x14ac:dyDescent="0.2"/>
  <cols>
    <col min="1" max="1" width="1" style="397" customWidth="1"/>
    <col min="2" max="2" width="2.5703125" style="397" customWidth="1"/>
    <col min="3" max="3" width="1" style="397" customWidth="1"/>
    <col min="4" max="4" width="42.28515625" style="397" customWidth="1"/>
    <col min="5" max="5" width="0.28515625" style="397" customWidth="1"/>
    <col min="6" max="6" width="8" style="397" customWidth="1"/>
    <col min="7" max="7" width="11.28515625" style="397" customWidth="1"/>
    <col min="8" max="8" width="8" style="397" customWidth="1"/>
    <col min="9" max="9" width="13.28515625" style="397" customWidth="1"/>
    <col min="10" max="10" width="11.42578125" style="397" customWidth="1"/>
    <col min="11" max="11" width="2.5703125" style="397" customWidth="1"/>
    <col min="12" max="12" width="1" style="397" customWidth="1"/>
    <col min="13" max="16384" width="9.140625" style="397"/>
  </cols>
  <sheetData>
    <row r="1" spans="1:13" x14ac:dyDescent="0.2">
      <c r="A1" s="392"/>
      <c r="B1" s="565"/>
      <c r="C1" s="1601"/>
      <c r="D1" s="1601"/>
      <c r="E1" s="1022"/>
      <c r="F1" s="396"/>
      <c r="G1" s="396"/>
      <c r="H1" s="396"/>
      <c r="I1" s="1133" t="s">
        <v>504</v>
      </c>
      <c r="J1" s="589"/>
      <c r="K1" s="589"/>
      <c r="L1" s="392"/>
    </row>
    <row r="2" spans="1:13" ht="6" customHeight="1" x14ac:dyDescent="0.2">
      <c r="A2" s="392"/>
      <c r="B2" s="1023"/>
      <c r="C2" s="1024"/>
      <c r="D2" s="1024"/>
      <c r="E2" s="1024"/>
      <c r="F2" s="566"/>
      <c r="G2" s="566"/>
      <c r="H2" s="402"/>
      <c r="I2" s="402"/>
      <c r="J2" s="1602" t="s">
        <v>70</v>
      </c>
      <c r="K2" s="402"/>
      <c r="L2" s="392"/>
    </row>
    <row r="3" spans="1:13" ht="13.5" thickBot="1" x14ac:dyDescent="0.25">
      <c r="A3" s="392"/>
      <c r="B3" s="455"/>
      <c r="C3" s="402"/>
      <c r="D3" s="402"/>
      <c r="E3" s="402"/>
      <c r="F3" s="402"/>
      <c r="G3" s="402"/>
      <c r="H3" s="402"/>
      <c r="I3" s="402"/>
      <c r="J3" s="1603"/>
      <c r="K3" s="752"/>
      <c r="L3" s="392"/>
    </row>
    <row r="4" spans="1:13" ht="15" thickBot="1" x14ac:dyDescent="0.25">
      <c r="A4" s="392"/>
      <c r="B4" s="455"/>
      <c r="C4" s="1604" t="s">
        <v>442</v>
      </c>
      <c r="D4" s="1605"/>
      <c r="E4" s="1605"/>
      <c r="F4" s="1605"/>
      <c r="G4" s="1605"/>
      <c r="H4" s="1605"/>
      <c r="I4" s="1605"/>
      <c r="J4" s="1606"/>
      <c r="K4" s="402"/>
      <c r="L4" s="392"/>
      <c r="M4" s="1026"/>
    </row>
    <row r="5" spans="1:13" ht="4.5" customHeight="1" x14ac:dyDescent="0.2">
      <c r="A5" s="392"/>
      <c r="B5" s="455"/>
      <c r="C5" s="402"/>
      <c r="D5" s="402"/>
      <c r="E5" s="402"/>
      <c r="F5" s="402"/>
      <c r="G5" s="402"/>
      <c r="H5" s="402"/>
      <c r="I5" s="402"/>
      <c r="J5" s="752"/>
      <c r="K5" s="402"/>
      <c r="L5" s="392"/>
      <c r="M5" s="1026"/>
    </row>
    <row r="6" spans="1:13" s="406" customFormat="1" ht="22.5" customHeight="1" x14ac:dyDescent="0.2">
      <c r="A6" s="404"/>
      <c r="B6" s="558"/>
      <c r="C6" s="1607">
        <v>2015</v>
      </c>
      <c r="D6" s="1608"/>
      <c r="E6" s="568"/>
      <c r="F6" s="1611" t="s">
        <v>387</v>
      </c>
      <c r="G6" s="1611"/>
      <c r="H6" s="1612" t="s">
        <v>443</v>
      </c>
      <c r="I6" s="1611"/>
      <c r="J6" s="1613" t="s">
        <v>444</v>
      </c>
      <c r="K6" s="400"/>
      <c r="L6" s="404"/>
      <c r="M6" s="1026"/>
    </row>
    <row r="7" spans="1:13" s="406" customFormat="1" ht="32.25" customHeight="1" x14ac:dyDescent="0.2">
      <c r="A7" s="404"/>
      <c r="B7" s="558"/>
      <c r="C7" s="1609"/>
      <c r="D7" s="1610"/>
      <c r="E7" s="568"/>
      <c r="F7" s="1027" t="s">
        <v>445</v>
      </c>
      <c r="G7" s="1027" t="s">
        <v>446</v>
      </c>
      <c r="H7" s="1028" t="s">
        <v>445</v>
      </c>
      <c r="I7" s="1029" t="s">
        <v>447</v>
      </c>
      <c r="J7" s="1614"/>
      <c r="K7" s="400"/>
      <c r="L7" s="404"/>
      <c r="M7" s="1026"/>
    </row>
    <row r="8" spans="1:13" s="406" customFormat="1" ht="18.75" customHeight="1" x14ac:dyDescent="0.2">
      <c r="A8" s="404"/>
      <c r="B8" s="558"/>
      <c r="C8" s="1615" t="s">
        <v>68</v>
      </c>
      <c r="D8" s="1615"/>
      <c r="E8" s="1030"/>
      <c r="F8" s="1031">
        <v>45317</v>
      </c>
      <c r="G8" s="1032">
        <v>18.317744165177814</v>
      </c>
      <c r="H8" s="1033">
        <v>881024</v>
      </c>
      <c r="I8" s="1034">
        <v>32.781776061546203</v>
      </c>
      <c r="J8" s="1034">
        <v>28.724645412612386</v>
      </c>
      <c r="K8" s="841"/>
      <c r="L8" s="404"/>
    </row>
    <row r="9" spans="1:13" s="406" customFormat="1" ht="17.25" customHeight="1" x14ac:dyDescent="0.2">
      <c r="A9" s="404"/>
      <c r="B9" s="558"/>
      <c r="C9" s="839" t="s">
        <v>355</v>
      </c>
      <c r="D9" s="840"/>
      <c r="E9" s="840"/>
      <c r="F9" s="1035">
        <v>1415</v>
      </c>
      <c r="G9" s="1036">
        <v>11.416814587703728</v>
      </c>
      <c r="H9" s="1037">
        <v>8093</v>
      </c>
      <c r="I9" s="1038">
        <v>13.273305779702158</v>
      </c>
      <c r="J9" s="1038">
        <v>23.113554924008366</v>
      </c>
      <c r="K9" s="841"/>
      <c r="L9" s="404"/>
    </row>
    <row r="10" spans="1:13" s="848" customFormat="1" ht="17.25" customHeight="1" x14ac:dyDescent="0.2">
      <c r="A10" s="845"/>
      <c r="B10" s="846"/>
      <c r="C10" s="839" t="s">
        <v>356</v>
      </c>
      <c r="D10" s="847"/>
      <c r="E10" s="847"/>
      <c r="F10" s="1035">
        <v>164</v>
      </c>
      <c r="G10" s="1036">
        <v>30.483271375464682</v>
      </c>
      <c r="H10" s="1037">
        <v>3300</v>
      </c>
      <c r="I10" s="1038">
        <v>38.919683924991155</v>
      </c>
      <c r="J10" s="1038">
        <v>24.583333333333247</v>
      </c>
      <c r="K10" s="559"/>
      <c r="L10" s="845"/>
    </row>
    <row r="11" spans="1:13" s="848" customFormat="1" ht="17.25" customHeight="1" x14ac:dyDescent="0.2">
      <c r="A11" s="845"/>
      <c r="B11" s="846"/>
      <c r="C11" s="839" t="s">
        <v>357</v>
      </c>
      <c r="D11" s="847"/>
      <c r="E11" s="847"/>
      <c r="F11" s="1035">
        <v>6634</v>
      </c>
      <c r="G11" s="1036">
        <v>21.226083061368143</v>
      </c>
      <c r="H11" s="1037">
        <v>198406</v>
      </c>
      <c r="I11" s="1038">
        <v>33.168388004908238</v>
      </c>
      <c r="J11" s="1038">
        <v>28.168039273005903</v>
      </c>
      <c r="K11" s="559"/>
      <c r="L11" s="845"/>
    </row>
    <row r="12" spans="1:13" s="406" customFormat="1" ht="24" customHeight="1" x14ac:dyDescent="0.2">
      <c r="A12" s="404"/>
      <c r="B12" s="558"/>
      <c r="C12" s="849"/>
      <c r="D12" s="842" t="s">
        <v>448</v>
      </c>
      <c r="E12" s="842"/>
      <c r="F12" s="1039">
        <v>1154</v>
      </c>
      <c r="G12" s="1040">
        <v>20.79653991710218</v>
      </c>
      <c r="H12" s="1041">
        <v>32662</v>
      </c>
      <c r="I12" s="1042">
        <v>36.49263153190396</v>
      </c>
      <c r="J12" s="1042">
        <v>20.197140407813308</v>
      </c>
      <c r="K12" s="841"/>
      <c r="L12" s="404"/>
    </row>
    <row r="13" spans="1:13" s="406" customFormat="1" ht="24" customHeight="1" x14ac:dyDescent="0.2">
      <c r="A13" s="404"/>
      <c r="B13" s="558"/>
      <c r="C13" s="849"/>
      <c r="D13" s="842" t="s">
        <v>449</v>
      </c>
      <c r="E13" s="842"/>
      <c r="F13" s="1039">
        <v>928</v>
      </c>
      <c r="G13" s="1040">
        <v>12.85852847443536</v>
      </c>
      <c r="H13" s="1041">
        <v>21907</v>
      </c>
      <c r="I13" s="1042">
        <v>12.930815679654344</v>
      </c>
      <c r="J13" s="1042">
        <v>25.995800429086756</v>
      </c>
      <c r="K13" s="841"/>
      <c r="L13" s="404"/>
    </row>
    <row r="14" spans="1:13" s="406" customFormat="1" ht="18" customHeight="1" x14ac:dyDescent="0.2">
      <c r="A14" s="404"/>
      <c r="B14" s="558"/>
      <c r="C14" s="849"/>
      <c r="D14" s="842" t="s">
        <v>450</v>
      </c>
      <c r="E14" s="842"/>
      <c r="F14" s="1039">
        <v>315</v>
      </c>
      <c r="G14" s="1040">
        <v>21.472392638036812</v>
      </c>
      <c r="H14" s="1041">
        <v>10108</v>
      </c>
      <c r="I14" s="1042">
        <v>43.744319903059683</v>
      </c>
      <c r="J14" s="1042">
        <v>32.076177285318579</v>
      </c>
      <c r="K14" s="841"/>
      <c r="L14" s="404"/>
    </row>
    <row r="15" spans="1:13" s="406" customFormat="1" ht="24" customHeight="1" x14ac:dyDescent="0.2">
      <c r="A15" s="404"/>
      <c r="B15" s="558"/>
      <c r="C15" s="849"/>
      <c r="D15" s="842" t="s">
        <v>451</v>
      </c>
      <c r="E15" s="842"/>
      <c r="F15" s="1039">
        <v>218</v>
      </c>
      <c r="G15" s="1040">
        <v>46.581196581196579</v>
      </c>
      <c r="H15" s="1041">
        <v>8257</v>
      </c>
      <c r="I15" s="1042">
        <v>61.426871001339087</v>
      </c>
      <c r="J15" s="1042">
        <v>32.409834080174384</v>
      </c>
      <c r="K15" s="841"/>
      <c r="L15" s="404"/>
    </row>
    <row r="16" spans="1:13" s="406" customFormat="1" ht="17.25" customHeight="1" x14ac:dyDescent="0.2">
      <c r="A16" s="404"/>
      <c r="B16" s="558"/>
      <c r="C16" s="849"/>
      <c r="D16" s="842" t="s">
        <v>398</v>
      </c>
      <c r="E16" s="842"/>
      <c r="F16" s="1039">
        <v>59</v>
      </c>
      <c r="G16" s="1040">
        <v>65.555555555555557</v>
      </c>
      <c r="H16" s="1041">
        <v>4616</v>
      </c>
      <c r="I16" s="1042">
        <v>69.403097278604719</v>
      </c>
      <c r="J16" s="1042">
        <v>38.040727902946067</v>
      </c>
      <c r="K16" s="841"/>
      <c r="L16" s="404"/>
    </row>
    <row r="17" spans="1:12" s="406" customFormat="1" ht="17.25" customHeight="1" x14ac:dyDescent="0.2">
      <c r="A17" s="404"/>
      <c r="B17" s="558"/>
      <c r="C17" s="849"/>
      <c r="D17" s="842" t="s">
        <v>399</v>
      </c>
      <c r="E17" s="842"/>
      <c r="F17" s="1039">
        <v>291</v>
      </c>
      <c r="G17" s="1040">
        <v>41.630901287553648</v>
      </c>
      <c r="H17" s="1041">
        <v>13210</v>
      </c>
      <c r="I17" s="1042">
        <v>53.518616051533442</v>
      </c>
      <c r="J17" s="1042">
        <v>26.97411052233161</v>
      </c>
      <c r="K17" s="841"/>
      <c r="L17" s="404"/>
    </row>
    <row r="18" spans="1:12" s="406" customFormat="1" ht="17.25" customHeight="1" x14ac:dyDescent="0.2">
      <c r="A18" s="404"/>
      <c r="B18" s="558"/>
      <c r="C18" s="849"/>
      <c r="D18" s="842" t="s">
        <v>400</v>
      </c>
      <c r="E18" s="842"/>
      <c r="F18" s="1039">
        <v>471</v>
      </c>
      <c r="G18" s="1040">
        <v>24.685534591194969</v>
      </c>
      <c r="H18" s="1041">
        <v>11013</v>
      </c>
      <c r="I18" s="1042">
        <v>31.24166690306658</v>
      </c>
      <c r="J18" s="1042">
        <v>24.066830109870139</v>
      </c>
      <c r="K18" s="841"/>
      <c r="L18" s="404"/>
    </row>
    <row r="19" spans="1:12" s="406" customFormat="1" ht="17.25" customHeight="1" x14ac:dyDescent="0.2">
      <c r="A19" s="404"/>
      <c r="B19" s="558"/>
      <c r="C19" s="849"/>
      <c r="D19" s="842" t="s">
        <v>452</v>
      </c>
      <c r="E19" s="842"/>
      <c r="F19" s="1039">
        <v>1363</v>
      </c>
      <c r="G19" s="1040">
        <v>24.369747899159663</v>
      </c>
      <c r="H19" s="1041">
        <v>26553</v>
      </c>
      <c r="I19" s="1042">
        <v>34.632390343154519</v>
      </c>
      <c r="J19" s="1042">
        <v>28.278047678228685</v>
      </c>
      <c r="K19" s="841"/>
      <c r="L19" s="404"/>
    </row>
    <row r="20" spans="1:12" s="406" customFormat="1" ht="36.75" customHeight="1" x14ac:dyDescent="0.2">
      <c r="A20" s="404"/>
      <c r="B20" s="558"/>
      <c r="C20" s="849"/>
      <c r="D20" s="842" t="s">
        <v>453</v>
      </c>
      <c r="E20" s="842"/>
      <c r="F20" s="1039">
        <v>803</v>
      </c>
      <c r="G20" s="1040">
        <v>30.683989300726022</v>
      </c>
      <c r="H20" s="1041">
        <v>29893</v>
      </c>
      <c r="I20" s="1042">
        <v>45.182207040401444</v>
      </c>
      <c r="J20" s="1042">
        <v>28.998260462315535</v>
      </c>
      <c r="K20" s="841"/>
      <c r="L20" s="404"/>
    </row>
    <row r="21" spans="1:12" s="406" customFormat="1" ht="23.25" customHeight="1" x14ac:dyDescent="0.2">
      <c r="A21" s="404"/>
      <c r="B21" s="558"/>
      <c r="C21" s="849"/>
      <c r="D21" s="842" t="s">
        <v>454</v>
      </c>
      <c r="E21" s="842"/>
      <c r="F21" s="1039">
        <v>188</v>
      </c>
      <c r="G21" s="1040">
        <v>41.409691629955944</v>
      </c>
      <c r="H21" s="1041">
        <v>21970</v>
      </c>
      <c r="I21" s="1042">
        <v>68.934140754918261</v>
      </c>
      <c r="J21" s="1042">
        <v>41.580109239872449</v>
      </c>
      <c r="K21" s="841"/>
      <c r="L21" s="404"/>
    </row>
    <row r="22" spans="1:12" s="406" customFormat="1" ht="18" customHeight="1" x14ac:dyDescent="0.2">
      <c r="A22" s="404"/>
      <c r="B22" s="558"/>
      <c r="C22" s="849"/>
      <c r="D22" s="855" t="s">
        <v>455</v>
      </c>
      <c r="E22" s="842"/>
      <c r="F22" s="1039">
        <v>844</v>
      </c>
      <c r="G22" s="1040">
        <v>16.2557781201849</v>
      </c>
      <c r="H22" s="1041">
        <v>18217</v>
      </c>
      <c r="I22" s="1042">
        <v>29.659237068754983</v>
      </c>
      <c r="J22" s="1042">
        <v>24.126145907668956</v>
      </c>
      <c r="K22" s="841"/>
      <c r="L22" s="404"/>
    </row>
    <row r="23" spans="1:12" s="853" customFormat="1" ht="18" customHeight="1" x14ac:dyDescent="0.2">
      <c r="A23" s="850"/>
      <c r="B23" s="851"/>
      <c r="C23" s="839" t="s">
        <v>456</v>
      </c>
      <c r="D23" s="842"/>
      <c r="E23" s="842"/>
      <c r="F23" s="1043">
        <v>100</v>
      </c>
      <c r="G23" s="1044">
        <v>52.356020942408378</v>
      </c>
      <c r="H23" s="1037">
        <v>5441</v>
      </c>
      <c r="I23" s="1038">
        <v>81.500898741761532</v>
      </c>
      <c r="J23" s="1038">
        <v>31.59639772100698</v>
      </c>
      <c r="K23" s="852"/>
      <c r="L23" s="850"/>
    </row>
    <row r="24" spans="1:12" s="853" customFormat="1" ht="18" customHeight="1" x14ac:dyDescent="0.2">
      <c r="A24" s="850"/>
      <c r="B24" s="851"/>
      <c r="C24" s="839" t="s">
        <v>358</v>
      </c>
      <c r="D24" s="842"/>
      <c r="E24" s="842"/>
      <c r="F24" s="1043">
        <v>282</v>
      </c>
      <c r="G24" s="1044">
        <v>47.959183673469383</v>
      </c>
      <c r="H24" s="1037">
        <v>11510</v>
      </c>
      <c r="I24" s="1038">
        <v>54.42337699181995</v>
      </c>
      <c r="J24" s="1038">
        <v>26.54526498696794</v>
      </c>
      <c r="K24" s="852"/>
      <c r="L24" s="850"/>
    </row>
    <row r="25" spans="1:12" s="853" customFormat="1" ht="18" customHeight="1" x14ac:dyDescent="0.2">
      <c r="A25" s="850"/>
      <c r="B25" s="851"/>
      <c r="C25" s="839" t="s">
        <v>359</v>
      </c>
      <c r="D25" s="842"/>
      <c r="E25" s="842"/>
      <c r="F25" s="1043">
        <v>3783</v>
      </c>
      <c r="G25" s="1044">
        <v>15.18362432269717</v>
      </c>
      <c r="H25" s="1037">
        <v>44246</v>
      </c>
      <c r="I25" s="1038">
        <v>22.479639480355846</v>
      </c>
      <c r="J25" s="1038">
        <v>24.274216878361358</v>
      </c>
      <c r="K25" s="852"/>
      <c r="L25" s="850"/>
    </row>
    <row r="26" spans="1:12" s="853" customFormat="1" ht="18" customHeight="1" x14ac:dyDescent="0.2">
      <c r="A26" s="850"/>
      <c r="B26" s="851"/>
      <c r="C26" s="856" t="s">
        <v>360</v>
      </c>
      <c r="D26" s="855"/>
      <c r="E26" s="855"/>
      <c r="F26" s="1043">
        <v>11492</v>
      </c>
      <c r="G26" s="1044">
        <v>17.153518919322337</v>
      </c>
      <c r="H26" s="1037">
        <v>184933</v>
      </c>
      <c r="I26" s="1038">
        <v>35.554124330715474</v>
      </c>
      <c r="J26" s="1038">
        <v>30.780839547295233</v>
      </c>
      <c r="K26" s="852"/>
      <c r="L26" s="850"/>
    </row>
    <row r="27" spans="1:12" s="853" customFormat="1" ht="22.5" customHeight="1" x14ac:dyDescent="0.2">
      <c r="A27" s="850"/>
      <c r="B27" s="851"/>
      <c r="C27" s="854"/>
      <c r="D27" s="855" t="s">
        <v>457</v>
      </c>
      <c r="E27" s="855"/>
      <c r="F27" s="1045">
        <v>1932</v>
      </c>
      <c r="G27" s="1046">
        <v>17.463617463617464</v>
      </c>
      <c r="H27" s="1041">
        <v>15893</v>
      </c>
      <c r="I27" s="1042">
        <v>24.055154459731494</v>
      </c>
      <c r="J27" s="1042">
        <v>26.655823318441936</v>
      </c>
      <c r="K27" s="852"/>
      <c r="L27" s="850"/>
    </row>
    <row r="28" spans="1:12" s="853" customFormat="1" ht="17.25" customHeight="1" x14ac:dyDescent="0.2">
      <c r="A28" s="850"/>
      <c r="B28" s="851"/>
      <c r="C28" s="854"/>
      <c r="D28" s="855" t="s">
        <v>458</v>
      </c>
      <c r="E28" s="855"/>
      <c r="F28" s="1045">
        <v>3909</v>
      </c>
      <c r="G28" s="1046">
        <v>20.720911741319906</v>
      </c>
      <c r="H28" s="1041">
        <v>46035</v>
      </c>
      <c r="I28" s="1042">
        <v>28.231246627091206</v>
      </c>
      <c r="J28" s="1042">
        <v>25.448941023134406</v>
      </c>
      <c r="K28" s="852"/>
      <c r="L28" s="850"/>
    </row>
    <row r="29" spans="1:12" s="853" customFormat="1" ht="17.25" customHeight="1" x14ac:dyDescent="0.2">
      <c r="A29" s="850"/>
      <c r="B29" s="851"/>
      <c r="C29" s="854"/>
      <c r="D29" s="855" t="s">
        <v>459</v>
      </c>
      <c r="E29" s="855"/>
      <c r="F29" s="1045">
        <v>5651</v>
      </c>
      <c r="G29" s="1046">
        <v>15.24536649850271</v>
      </c>
      <c r="H29" s="1041">
        <v>123005</v>
      </c>
      <c r="I29" s="1042">
        <v>42.268016439184635</v>
      </c>
      <c r="J29" s="1042">
        <v>33.30929637006593</v>
      </c>
      <c r="K29" s="852"/>
      <c r="L29" s="850"/>
    </row>
    <row r="30" spans="1:12" s="853" customFormat="1" ht="17.25" customHeight="1" x14ac:dyDescent="0.2">
      <c r="A30" s="850"/>
      <c r="B30" s="851"/>
      <c r="C30" s="856" t="s">
        <v>361</v>
      </c>
      <c r="D30" s="857"/>
      <c r="E30" s="857"/>
      <c r="F30" s="1043">
        <v>1856</v>
      </c>
      <c r="G30" s="1044">
        <v>20.751341681574239</v>
      </c>
      <c r="H30" s="1037">
        <v>59926</v>
      </c>
      <c r="I30" s="1038">
        <v>44.786069279922273</v>
      </c>
      <c r="J30" s="1038">
        <v>33.255431699095389</v>
      </c>
      <c r="K30" s="852"/>
      <c r="L30" s="850"/>
    </row>
    <row r="31" spans="1:12" s="853" customFormat="1" ht="17.25" customHeight="1" x14ac:dyDescent="0.2">
      <c r="A31" s="850"/>
      <c r="B31" s="851"/>
      <c r="C31" s="856" t="s">
        <v>362</v>
      </c>
      <c r="D31" s="843"/>
      <c r="E31" s="843"/>
      <c r="F31" s="1043">
        <v>3343</v>
      </c>
      <c r="G31" s="1044">
        <v>11.150767178118747</v>
      </c>
      <c r="H31" s="1037">
        <v>45847</v>
      </c>
      <c r="I31" s="1038">
        <v>22.708226017355472</v>
      </c>
      <c r="J31" s="1038">
        <v>27.164372805199875</v>
      </c>
      <c r="K31" s="852"/>
      <c r="L31" s="850"/>
    </row>
    <row r="32" spans="1:12" s="853" customFormat="1" ht="17.25" customHeight="1" x14ac:dyDescent="0.2">
      <c r="A32" s="850"/>
      <c r="B32" s="851"/>
      <c r="C32" s="856" t="s">
        <v>460</v>
      </c>
      <c r="D32" s="843"/>
      <c r="E32" s="843"/>
      <c r="F32" s="1043">
        <v>1018</v>
      </c>
      <c r="G32" s="1044">
        <v>25.399201596806385</v>
      </c>
      <c r="H32" s="1037">
        <v>29639</v>
      </c>
      <c r="I32" s="1038">
        <v>41.03192402469751</v>
      </c>
      <c r="J32" s="1038">
        <v>31.333681973076153</v>
      </c>
      <c r="K32" s="852"/>
      <c r="L32" s="850"/>
    </row>
    <row r="33" spans="1:14" s="853" customFormat="1" ht="17.25" customHeight="1" x14ac:dyDescent="0.2">
      <c r="A33" s="850"/>
      <c r="B33" s="851"/>
      <c r="C33" s="856" t="s">
        <v>363</v>
      </c>
      <c r="D33" s="858"/>
      <c r="E33" s="858"/>
      <c r="F33" s="1043">
        <v>986</v>
      </c>
      <c r="G33" s="1044">
        <v>31.816715069377217</v>
      </c>
      <c r="H33" s="1037">
        <v>59588</v>
      </c>
      <c r="I33" s="1038">
        <v>75.146287328490715</v>
      </c>
      <c r="J33" s="1038">
        <v>29.250738403705267</v>
      </c>
      <c r="K33" s="852"/>
      <c r="L33" s="850">
        <v>607</v>
      </c>
    </row>
    <row r="34" spans="1:14" s="853" customFormat="1" ht="17.25" customHeight="1" x14ac:dyDescent="0.2">
      <c r="A34" s="850"/>
      <c r="B34" s="851"/>
      <c r="C34" s="856" t="s">
        <v>364</v>
      </c>
      <c r="D34" s="859"/>
      <c r="E34" s="859"/>
      <c r="F34" s="1043">
        <v>705</v>
      </c>
      <c r="G34" s="1044">
        <v>12.591534202536167</v>
      </c>
      <c r="H34" s="1037">
        <v>3063</v>
      </c>
      <c r="I34" s="1038">
        <v>14.874708624708624</v>
      </c>
      <c r="J34" s="1038">
        <v>26.413320274240935</v>
      </c>
      <c r="K34" s="852"/>
      <c r="L34" s="850"/>
    </row>
    <row r="35" spans="1:14" s="853" customFormat="1" ht="17.25" customHeight="1" x14ac:dyDescent="0.2">
      <c r="A35" s="850"/>
      <c r="B35" s="851"/>
      <c r="C35" s="839" t="s">
        <v>461</v>
      </c>
      <c r="D35" s="860"/>
      <c r="E35" s="860"/>
      <c r="F35" s="1043">
        <v>5355</v>
      </c>
      <c r="G35" s="1044">
        <v>28.351334180432019</v>
      </c>
      <c r="H35" s="1037">
        <v>43173</v>
      </c>
      <c r="I35" s="1038">
        <v>35.368860852824312</v>
      </c>
      <c r="J35" s="1038">
        <v>32.199939777175665</v>
      </c>
      <c r="K35" s="852"/>
      <c r="L35" s="850"/>
    </row>
    <row r="36" spans="1:14" s="853" customFormat="1" ht="17.25" customHeight="1" x14ac:dyDescent="0.2">
      <c r="A36" s="850"/>
      <c r="B36" s="851"/>
      <c r="C36" s="839" t="s">
        <v>462</v>
      </c>
      <c r="D36" s="844"/>
      <c r="E36" s="844"/>
      <c r="F36" s="1043">
        <v>1416</v>
      </c>
      <c r="G36" s="1044">
        <v>21.223021582733814</v>
      </c>
      <c r="H36" s="1037">
        <v>67427</v>
      </c>
      <c r="I36" s="1038">
        <v>26.836510103442375</v>
      </c>
      <c r="J36" s="1038">
        <v>29.070283417622026</v>
      </c>
      <c r="K36" s="852"/>
      <c r="L36" s="850"/>
    </row>
    <row r="37" spans="1:14" s="853" customFormat="1" ht="17.25" customHeight="1" x14ac:dyDescent="0.2">
      <c r="A37" s="850"/>
      <c r="B37" s="851"/>
      <c r="C37" s="839" t="s">
        <v>463</v>
      </c>
      <c r="D37" s="397"/>
      <c r="E37" s="844"/>
      <c r="F37" s="1043">
        <v>175</v>
      </c>
      <c r="G37" s="1044">
        <v>29.36241610738255</v>
      </c>
      <c r="H37" s="1037">
        <v>2812</v>
      </c>
      <c r="I37" s="1038">
        <v>26.202012672381663</v>
      </c>
      <c r="J37" s="1038">
        <v>50.698790896159338</v>
      </c>
      <c r="K37" s="852"/>
      <c r="L37" s="850"/>
      <c r="M37" s="1047"/>
      <c r="N37" s="1047"/>
    </row>
    <row r="38" spans="1:14" s="853" customFormat="1" ht="17.25" customHeight="1" x14ac:dyDescent="0.2">
      <c r="A38" s="850"/>
      <c r="B38" s="851"/>
      <c r="C38" s="856" t="s">
        <v>365</v>
      </c>
      <c r="D38" s="842"/>
      <c r="E38" s="842"/>
      <c r="F38" s="1043">
        <v>912</v>
      </c>
      <c r="G38" s="1044">
        <v>26.327944572748269</v>
      </c>
      <c r="H38" s="1037">
        <v>15326</v>
      </c>
      <c r="I38" s="1038">
        <v>28.541100227196541</v>
      </c>
      <c r="J38" s="1038">
        <v>23.708795510896273</v>
      </c>
      <c r="K38" s="852"/>
      <c r="L38" s="850"/>
      <c r="M38" s="1047"/>
      <c r="N38" s="1047"/>
    </row>
    <row r="39" spans="1:14" s="853" customFormat="1" ht="17.25" customHeight="1" x14ac:dyDescent="0.2">
      <c r="A39" s="850"/>
      <c r="B39" s="851"/>
      <c r="C39" s="856" t="s">
        <v>366</v>
      </c>
      <c r="D39" s="842"/>
      <c r="E39" s="842"/>
      <c r="F39" s="1043">
        <v>3358</v>
      </c>
      <c r="G39" s="1044">
        <v>24.130497269330267</v>
      </c>
      <c r="H39" s="1037">
        <v>78515</v>
      </c>
      <c r="I39" s="1038">
        <v>32.825643426927769</v>
      </c>
      <c r="J39" s="1038">
        <v>23.710195504043696</v>
      </c>
      <c r="K39" s="852"/>
      <c r="L39" s="850"/>
      <c r="M39" s="1047"/>
      <c r="N39" s="1047"/>
    </row>
    <row r="40" spans="1:14" s="853" customFormat="1" ht="17.25" customHeight="1" x14ac:dyDescent="0.2">
      <c r="A40" s="850"/>
      <c r="B40" s="851"/>
      <c r="C40" s="856" t="s">
        <v>464</v>
      </c>
      <c r="D40" s="840"/>
      <c r="E40" s="840"/>
      <c r="F40" s="1043">
        <v>402</v>
      </c>
      <c r="G40" s="1044">
        <v>14.602252088630586</v>
      </c>
      <c r="H40" s="1037">
        <v>4912</v>
      </c>
      <c r="I40" s="1038">
        <v>22.494962447334675</v>
      </c>
      <c r="J40" s="1038">
        <v>21.812092833876253</v>
      </c>
      <c r="K40" s="852"/>
      <c r="L40" s="850"/>
      <c r="M40" s="1047"/>
      <c r="N40" s="1047"/>
    </row>
    <row r="41" spans="1:14" s="853" customFormat="1" ht="17.25" customHeight="1" x14ac:dyDescent="0.2">
      <c r="A41" s="850"/>
      <c r="B41" s="851"/>
      <c r="C41" s="856" t="s">
        <v>367</v>
      </c>
      <c r="D41" s="840"/>
      <c r="E41" s="840"/>
      <c r="F41" s="1043">
        <v>1920</v>
      </c>
      <c r="G41" s="1044">
        <v>15.253833320092159</v>
      </c>
      <c r="H41" s="1037">
        <v>14859</v>
      </c>
      <c r="I41" s="1038">
        <v>21.713525835866264</v>
      </c>
      <c r="J41" s="1038">
        <v>26.275725149740893</v>
      </c>
      <c r="K41" s="852"/>
      <c r="L41" s="850"/>
      <c r="M41" s="1047"/>
      <c r="N41" s="1047"/>
    </row>
    <row r="42" spans="1:14" s="572" customFormat="1" ht="17.25" customHeight="1" x14ac:dyDescent="0.2">
      <c r="A42" s="850"/>
      <c r="B42" s="851"/>
      <c r="C42" s="856" t="s">
        <v>401</v>
      </c>
      <c r="D42" s="840"/>
      <c r="E42" s="840"/>
      <c r="F42" s="1048">
        <v>1</v>
      </c>
      <c r="G42" s="1044">
        <v>7.6923076923076925</v>
      </c>
      <c r="H42" s="1037">
        <v>8</v>
      </c>
      <c r="I42" s="1038">
        <v>8.791208791208792</v>
      </c>
      <c r="J42" s="1038">
        <v>8.625</v>
      </c>
      <c r="K42" s="852"/>
      <c r="L42" s="850"/>
      <c r="M42" s="1049"/>
      <c r="N42" s="1049"/>
    </row>
    <row r="43" spans="1:14" ht="39" customHeight="1" x14ac:dyDescent="0.2">
      <c r="A43" s="392"/>
      <c r="B43" s="455"/>
      <c r="C43" s="1593" t="s">
        <v>465</v>
      </c>
      <c r="D43" s="1593"/>
      <c r="E43" s="1593"/>
      <c r="F43" s="1593"/>
      <c r="G43" s="1593"/>
      <c r="H43" s="1593"/>
      <c r="I43" s="1593"/>
      <c r="J43" s="1593"/>
      <c r="K43" s="1593"/>
      <c r="L43" s="152"/>
      <c r="M43" s="153"/>
      <c r="N43" s="419"/>
    </row>
    <row r="44" spans="1:14" s="423" customFormat="1" ht="13.5" customHeight="1" x14ac:dyDescent="0.2">
      <c r="A44" s="570"/>
      <c r="B44" s="571"/>
      <c r="C44" s="581" t="s">
        <v>475</v>
      </c>
      <c r="D44" s="582"/>
      <c r="E44" s="582"/>
      <c r="F44" s="1050"/>
      <c r="G44" s="1050"/>
      <c r="H44" s="1050"/>
      <c r="I44" s="1050"/>
      <c r="J44" s="1051"/>
      <c r="K44" s="1052"/>
      <c r="L44" s="570"/>
      <c r="M44" s="576"/>
      <c r="N44" s="576"/>
    </row>
    <row r="45" spans="1:14" s="423" customFormat="1" ht="13.5" customHeight="1" x14ac:dyDescent="0.2">
      <c r="A45" s="420"/>
      <c r="B45" s="575">
        <v>12</v>
      </c>
      <c r="C45" s="1616">
        <v>42917</v>
      </c>
      <c r="D45" s="1616"/>
      <c r="E45" s="1021"/>
      <c r="F45" s="152"/>
      <c r="G45" s="152"/>
      <c r="H45" s="152"/>
      <c r="I45" s="152"/>
      <c r="J45" s="152"/>
      <c r="K45" s="574"/>
      <c r="L45" s="420"/>
      <c r="M45" s="576"/>
      <c r="N45" s="576"/>
    </row>
    <row r="46" spans="1:14" x14ac:dyDescent="0.2">
      <c r="A46" s="576"/>
      <c r="B46" s="577"/>
      <c r="C46" s="578"/>
      <c r="D46" s="153"/>
      <c r="E46" s="153"/>
      <c r="F46" s="153"/>
      <c r="G46" s="153"/>
      <c r="H46" s="153"/>
      <c r="I46" s="153"/>
      <c r="J46" s="153"/>
      <c r="K46" s="579"/>
      <c r="L46" s="576"/>
      <c r="M46" s="1053"/>
      <c r="N46" s="419"/>
    </row>
    <row r="47" spans="1:14" x14ac:dyDescent="0.2">
      <c r="A47" s="419"/>
      <c r="B47" s="419"/>
      <c r="C47" s="419"/>
      <c r="D47" s="419"/>
      <c r="E47" s="419"/>
      <c r="F47" s="1054"/>
      <c r="G47" s="1054"/>
      <c r="H47" s="1054"/>
      <c r="I47" s="1054"/>
      <c r="J47" s="1055"/>
      <c r="K47" s="1053"/>
      <c r="L47" s="1056"/>
      <c r="M47" s="1053"/>
      <c r="N47" s="419"/>
    </row>
    <row r="48" spans="1:14" x14ac:dyDescent="0.2">
      <c r="J48" s="1053"/>
      <c r="K48" s="1053"/>
      <c r="L48" s="1053"/>
      <c r="M48" s="1053"/>
      <c r="N48" s="419"/>
    </row>
    <row r="49" spans="7:14" x14ac:dyDescent="0.2">
      <c r="J49" s="1053"/>
      <c r="K49" s="1053"/>
      <c r="L49" s="1053"/>
      <c r="M49" s="1053"/>
      <c r="N49" s="419"/>
    </row>
    <row r="50" spans="7:14" x14ac:dyDescent="0.2">
      <c r="J50" s="1053"/>
      <c r="K50" s="1053"/>
      <c r="L50" s="1053"/>
      <c r="M50" s="1053"/>
      <c r="N50" s="419"/>
    </row>
    <row r="51" spans="7:14" x14ac:dyDescent="0.2">
      <c r="J51" s="1053"/>
      <c r="K51" s="1053"/>
      <c r="L51" s="1053"/>
      <c r="M51" s="1053"/>
      <c r="N51" s="419"/>
    </row>
    <row r="52" spans="7:14" x14ac:dyDescent="0.2">
      <c r="J52" s="1053"/>
      <c r="K52" s="1053"/>
      <c r="L52" s="1053"/>
      <c r="M52" s="1053"/>
    </row>
    <row r="53" spans="7:14" x14ac:dyDescent="0.2">
      <c r="J53" s="1053"/>
      <c r="K53" s="1053"/>
      <c r="L53" s="1053"/>
      <c r="M53" s="1053"/>
    </row>
    <row r="54" spans="7:14" x14ac:dyDescent="0.2">
      <c r="J54" s="1057"/>
      <c r="K54" s="1053"/>
      <c r="L54" s="1053"/>
      <c r="M54" s="1053"/>
    </row>
    <row r="55" spans="7:14" x14ac:dyDescent="0.2">
      <c r="J55" s="1053"/>
      <c r="K55" s="1053"/>
      <c r="L55" s="1053"/>
      <c r="M55" s="1053"/>
    </row>
    <row r="56" spans="7:14" x14ac:dyDescent="0.2">
      <c r="J56" s="1053"/>
      <c r="K56" s="1053"/>
      <c r="L56" s="1053"/>
      <c r="M56" s="1053"/>
    </row>
    <row r="57" spans="7:14" x14ac:dyDescent="0.2">
      <c r="J57" s="1053"/>
      <c r="K57" s="1053"/>
      <c r="L57" s="1053"/>
      <c r="M57" s="1053"/>
    </row>
    <row r="58" spans="7:14" x14ac:dyDescent="0.2">
      <c r="J58" s="1053"/>
      <c r="K58" s="1053"/>
      <c r="L58" s="1053"/>
    </row>
    <row r="64" spans="7:14" x14ac:dyDescent="0.2">
      <c r="G64" s="402"/>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83"/>
  <sheetViews>
    <sheetView workbookViewId="0"/>
  </sheetViews>
  <sheetFormatPr defaultRowHeight="12.75" x14ac:dyDescent="0.2"/>
  <cols>
    <col min="1" max="1" width="1" style="1296" customWidth="1"/>
    <col min="2" max="2" width="2.42578125" style="1296" customWidth="1"/>
    <col min="3" max="3" width="2" style="1296" customWidth="1"/>
    <col min="4" max="4" width="11.85546875" style="1296" customWidth="1"/>
    <col min="5" max="5" width="9" style="1296" customWidth="1"/>
    <col min="6" max="10" width="8" style="1296" customWidth="1"/>
    <col min="11" max="14" width="8.140625" style="1296" customWidth="1"/>
    <col min="15" max="15" width="2.5703125" style="1296" customWidth="1"/>
    <col min="16" max="16" width="1" style="1296" customWidth="1"/>
    <col min="17" max="17" width="9.140625" style="1403"/>
    <col min="18" max="18" width="9.140625" style="1404"/>
    <col min="19" max="20" width="9.140625" style="1403"/>
    <col min="21" max="22" width="11.28515625" style="1403" bestFit="1" customWidth="1"/>
    <col min="23" max="28" width="9.140625" style="1403"/>
    <col min="29" max="16384" width="9.140625" style="1296"/>
  </cols>
  <sheetData>
    <row r="1" spans="1:28" x14ac:dyDescent="0.2">
      <c r="A1" s="1293"/>
      <c r="B1" s="1618" t="s">
        <v>574</v>
      </c>
      <c r="C1" s="1618"/>
      <c r="D1" s="1618"/>
      <c r="E1" s="1618"/>
      <c r="F1" s="1618"/>
      <c r="G1" s="1294"/>
      <c r="H1" s="1294"/>
      <c r="I1" s="1294"/>
      <c r="J1" s="1294"/>
      <c r="K1" s="1294"/>
      <c r="L1" s="1294"/>
      <c r="M1" s="1294"/>
      <c r="N1" s="1294"/>
      <c r="O1" s="1294"/>
      <c r="P1" s="1295"/>
    </row>
    <row r="2" spans="1:28" ht="6" customHeight="1" x14ac:dyDescent="0.2">
      <c r="A2" s="1293"/>
      <c r="B2" s="1297"/>
      <c r="C2" s="1297"/>
      <c r="D2" s="1297"/>
      <c r="E2" s="1297"/>
      <c r="F2" s="1297"/>
      <c r="G2" s="1297"/>
      <c r="H2" s="1297"/>
      <c r="I2" s="1297"/>
      <c r="J2" s="1297"/>
      <c r="K2" s="1297"/>
      <c r="L2" s="1297"/>
      <c r="M2" s="1297"/>
      <c r="N2" s="1297"/>
      <c r="O2" s="1298"/>
      <c r="P2" s="1295"/>
    </row>
    <row r="3" spans="1:28" ht="13.5" thickBot="1" x14ac:dyDescent="0.25">
      <c r="A3" s="1293"/>
      <c r="B3" s="1299"/>
      <c r="C3" s="1299"/>
      <c r="D3" s="1299"/>
      <c r="E3" s="1299"/>
      <c r="F3" s="1299"/>
      <c r="G3" s="1299"/>
      <c r="H3" s="1299"/>
      <c r="I3" s="1299"/>
      <c r="J3" s="1299"/>
      <c r="K3" s="1299"/>
      <c r="L3" s="1299"/>
      <c r="M3" s="1299"/>
      <c r="N3" s="1300" t="s">
        <v>70</v>
      </c>
      <c r="O3" s="1301"/>
      <c r="P3" s="1295"/>
      <c r="Q3" s="1619"/>
      <c r="R3" s="1619"/>
      <c r="S3" s="1619"/>
    </row>
    <row r="4" spans="1:28" s="1308" customFormat="1" ht="13.5" thickBot="1" x14ac:dyDescent="0.25">
      <c r="A4" s="1302"/>
      <c r="B4" s="1303"/>
      <c r="C4" s="1304" t="s">
        <v>575</v>
      </c>
      <c r="D4" s="1305"/>
      <c r="E4" s="1305"/>
      <c r="F4" s="1305"/>
      <c r="G4" s="1305"/>
      <c r="H4" s="1305"/>
      <c r="I4" s="1305"/>
      <c r="J4" s="1305"/>
      <c r="K4" s="1305"/>
      <c r="L4" s="1305"/>
      <c r="M4" s="1305"/>
      <c r="N4" s="1306"/>
      <c r="O4" s="1301"/>
      <c r="P4" s="1307"/>
      <c r="Q4" s="1405"/>
      <c r="R4" s="1406"/>
      <c r="S4" s="1405"/>
      <c r="T4" s="1405"/>
      <c r="U4" s="1405"/>
      <c r="V4" s="1405"/>
      <c r="W4" s="1405"/>
      <c r="X4" s="1405"/>
      <c r="Y4" s="1405"/>
      <c r="Z4" s="1405"/>
      <c r="AA4" s="1405"/>
      <c r="AB4" s="1405"/>
    </row>
    <row r="5" spans="1:28" s="1313" customFormat="1" ht="4.5" customHeight="1" x14ac:dyDescent="0.2">
      <c r="A5" s="1309"/>
      <c r="B5" s="1310"/>
      <c r="C5" s="1620" t="s">
        <v>133</v>
      </c>
      <c r="D5" s="1620"/>
      <c r="E5" s="1620"/>
      <c r="F5" s="1311"/>
      <c r="G5" s="1311"/>
      <c r="H5" s="1311"/>
      <c r="I5" s="1311"/>
      <c r="J5" s="1311"/>
      <c r="K5" s="1311"/>
      <c r="L5" s="1311"/>
      <c r="M5" s="1311"/>
      <c r="N5" s="1311"/>
      <c r="O5" s="1301"/>
      <c r="P5" s="1312"/>
      <c r="Q5" s="1407"/>
      <c r="R5" s="1408"/>
      <c r="S5" s="1407"/>
      <c r="T5" s="1407"/>
      <c r="U5" s="1407"/>
      <c r="V5" s="1407"/>
      <c r="W5" s="1407"/>
      <c r="X5" s="1407"/>
      <c r="Y5" s="1407"/>
      <c r="Z5" s="1407"/>
      <c r="AA5" s="1407"/>
      <c r="AB5" s="1407"/>
    </row>
    <row r="6" spans="1:28" s="1313" customFormat="1" ht="13.5" customHeight="1" x14ac:dyDescent="0.2">
      <c r="A6" s="1309"/>
      <c r="B6" s="1310"/>
      <c r="C6" s="1621"/>
      <c r="D6" s="1621"/>
      <c r="E6" s="1621"/>
      <c r="F6" s="1314">
        <v>2007</v>
      </c>
      <c r="G6" s="1314">
        <v>2008</v>
      </c>
      <c r="H6" s="1314">
        <v>2009</v>
      </c>
      <c r="I6" s="1314">
        <v>2010</v>
      </c>
      <c r="J6" s="1314">
        <v>2011</v>
      </c>
      <c r="K6" s="1314">
        <v>2012</v>
      </c>
      <c r="L6" s="1314">
        <v>2013</v>
      </c>
      <c r="M6" s="1314">
        <v>2014</v>
      </c>
      <c r="N6" s="1314">
        <v>2015</v>
      </c>
      <c r="O6" s="1301"/>
      <c r="P6" s="1312"/>
      <c r="Q6" s="1407"/>
      <c r="R6" s="1408"/>
      <c r="S6" s="1407"/>
      <c r="T6" s="1407"/>
      <c r="U6" s="1407"/>
      <c r="V6" s="1407"/>
      <c r="W6" s="1407"/>
      <c r="X6" s="1407"/>
      <c r="Y6" s="1407"/>
      <c r="Z6" s="1407"/>
      <c r="AA6" s="1407"/>
      <c r="AB6" s="1407"/>
    </row>
    <row r="7" spans="1:28" s="1313" customFormat="1" ht="3" customHeight="1" x14ac:dyDescent="0.2">
      <c r="A7" s="1309"/>
      <c r="B7" s="1310"/>
      <c r="C7" s="1315"/>
      <c r="D7" s="1315"/>
      <c r="E7" s="1312"/>
      <c r="F7" s="1316"/>
      <c r="G7" s="1316"/>
      <c r="H7" s="1317"/>
      <c r="I7" s="1317"/>
      <c r="J7" s="1318"/>
      <c r="K7" s="1319"/>
      <c r="L7" s="1319"/>
      <c r="M7" s="1319"/>
      <c r="N7" s="1319"/>
      <c r="O7" s="1301"/>
      <c r="P7" s="1312"/>
      <c r="Q7" s="1407"/>
      <c r="R7" s="1408"/>
      <c r="S7" s="1407"/>
      <c r="T7" s="1407"/>
      <c r="U7" s="1407"/>
      <c r="V7" s="1407"/>
      <c r="W7" s="1407"/>
      <c r="X7" s="1407"/>
      <c r="Y7" s="1407"/>
      <c r="Z7" s="1407"/>
      <c r="AA7" s="1407"/>
      <c r="AB7" s="1407"/>
    </row>
    <row r="8" spans="1:28" s="1327" customFormat="1" ht="11.25" customHeight="1" x14ac:dyDescent="0.2">
      <c r="A8" s="1320"/>
      <c r="B8" s="1321"/>
      <c r="C8" s="1322" t="s">
        <v>387</v>
      </c>
      <c r="D8" s="1323"/>
      <c r="E8" s="1324"/>
      <c r="F8" s="1325">
        <v>341720</v>
      </c>
      <c r="G8" s="1325">
        <v>343663</v>
      </c>
      <c r="H8" s="1325">
        <v>336378</v>
      </c>
      <c r="I8" s="1325">
        <v>283311</v>
      </c>
      <c r="J8" s="1325">
        <v>281015</v>
      </c>
      <c r="K8" s="1325">
        <v>268026</v>
      </c>
      <c r="L8" s="1325">
        <v>265860</v>
      </c>
      <c r="M8" s="1325">
        <v>270181</v>
      </c>
      <c r="N8" s="1325">
        <v>273060</v>
      </c>
      <c r="O8" s="1326"/>
      <c r="P8" s="1324"/>
      <c r="Q8" s="1409"/>
      <c r="R8" s="1410"/>
      <c r="S8" s="1409"/>
      <c r="T8" s="1409"/>
      <c r="U8" s="1409"/>
      <c r="V8" s="1409"/>
      <c r="W8" s="1409"/>
      <c r="X8" s="1409"/>
      <c r="Y8" s="1409"/>
      <c r="Z8" s="1409"/>
      <c r="AA8" s="1409"/>
      <c r="AB8" s="1409"/>
    </row>
    <row r="9" spans="1:28" s="1327" customFormat="1" ht="11.25" customHeight="1" x14ac:dyDescent="0.2">
      <c r="A9" s="1320"/>
      <c r="B9" s="1321"/>
      <c r="C9" s="1322" t="s">
        <v>388</v>
      </c>
      <c r="D9" s="1323"/>
      <c r="E9" s="1324"/>
      <c r="F9" s="1325">
        <v>397332</v>
      </c>
      <c r="G9" s="1325">
        <v>400210</v>
      </c>
      <c r="H9" s="1325">
        <v>390129</v>
      </c>
      <c r="I9" s="1325">
        <v>337570</v>
      </c>
      <c r="J9" s="1325">
        <v>334499</v>
      </c>
      <c r="K9" s="1325">
        <v>319177</v>
      </c>
      <c r="L9" s="1325">
        <v>315112</v>
      </c>
      <c r="M9" s="1325">
        <v>318886</v>
      </c>
      <c r="N9" s="1325">
        <v>321500</v>
      </c>
      <c r="O9" s="1328"/>
      <c r="P9" s="1324"/>
      <c r="Q9" s="1409"/>
      <c r="R9" s="1410"/>
      <c r="S9" s="1409"/>
      <c r="T9" s="1409"/>
      <c r="U9" s="1409"/>
      <c r="V9" s="1409"/>
      <c r="W9" s="1409"/>
      <c r="X9" s="1409"/>
      <c r="Y9" s="1409"/>
      <c r="Z9" s="1409"/>
      <c r="AA9" s="1409"/>
      <c r="AB9" s="1409"/>
    </row>
    <row r="10" spans="1:28" s="1327" customFormat="1" ht="11.25" customHeight="1" x14ac:dyDescent="0.2">
      <c r="A10" s="1320"/>
      <c r="B10" s="1321"/>
      <c r="C10" s="1322" t="s">
        <v>576</v>
      </c>
      <c r="D10" s="1323"/>
      <c r="E10" s="1324"/>
      <c r="F10" s="1325">
        <v>3094177</v>
      </c>
      <c r="G10" s="1325">
        <v>3138017</v>
      </c>
      <c r="H10" s="1325">
        <v>2998781</v>
      </c>
      <c r="I10" s="1325">
        <v>2779077</v>
      </c>
      <c r="J10" s="1325">
        <v>2735237</v>
      </c>
      <c r="K10" s="1325">
        <v>2559732</v>
      </c>
      <c r="L10" s="1325">
        <v>2555676</v>
      </c>
      <c r="M10" s="1325">
        <v>2636881</v>
      </c>
      <c r="N10" s="1325">
        <v>2716011</v>
      </c>
      <c r="O10" s="1328"/>
      <c r="P10" s="1324"/>
      <c r="Q10" s="1409"/>
      <c r="R10" s="1410"/>
      <c r="S10" s="1409"/>
      <c r="T10" s="1409"/>
      <c r="U10" s="1409"/>
      <c r="V10" s="1409"/>
      <c r="W10" s="1409"/>
      <c r="X10" s="1409"/>
      <c r="Y10" s="1409"/>
      <c r="Z10" s="1409"/>
      <c r="AA10" s="1409"/>
      <c r="AB10" s="1409"/>
    </row>
    <row r="11" spans="1:28" s="1327" customFormat="1" ht="11.25" customHeight="1" x14ac:dyDescent="0.2">
      <c r="A11" s="1320"/>
      <c r="B11" s="1321"/>
      <c r="C11" s="1322" t="s">
        <v>596</v>
      </c>
      <c r="D11" s="1323"/>
      <c r="E11" s="1324"/>
      <c r="F11" s="1325">
        <v>2848902</v>
      </c>
      <c r="G11" s="1325">
        <v>2894365</v>
      </c>
      <c r="H11" s="1325">
        <v>2759400</v>
      </c>
      <c r="I11" s="1325">
        <v>2599509</v>
      </c>
      <c r="J11" s="1325">
        <v>2553741</v>
      </c>
      <c r="K11" s="1325">
        <v>2387386</v>
      </c>
      <c r="L11" s="1325">
        <v>2384121</v>
      </c>
      <c r="M11" s="1325">
        <v>2458163</v>
      </c>
      <c r="N11" s="1325">
        <v>2537653</v>
      </c>
      <c r="O11" s="1328"/>
      <c r="P11" s="1324"/>
      <c r="Q11" s="1409"/>
      <c r="R11" s="1410"/>
      <c r="S11" s="1409"/>
      <c r="T11" s="1409"/>
      <c r="U11" s="1409"/>
      <c r="V11" s="1409"/>
      <c r="W11" s="1409"/>
      <c r="X11" s="1409"/>
      <c r="Y11" s="1409"/>
      <c r="Z11" s="1409"/>
      <c r="AA11" s="1409"/>
      <c r="AB11" s="1409"/>
    </row>
    <row r="12" spans="1:28" s="1334" customFormat="1" ht="11.25" customHeight="1" x14ac:dyDescent="0.2">
      <c r="A12" s="1329"/>
      <c r="B12" s="1330"/>
      <c r="C12" s="1322" t="s">
        <v>577</v>
      </c>
      <c r="D12" s="1323"/>
      <c r="E12" s="1331"/>
      <c r="F12" s="1332"/>
      <c r="G12" s="1332"/>
      <c r="H12" s="1332"/>
      <c r="I12" s="1332"/>
      <c r="J12" s="1332"/>
      <c r="K12" s="1332"/>
      <c r="L12" s="1332"/>
      <c r="M12" s="1332"/>
      <c r="N12" s="1332"/>
      <c r="O12" s="1333"/>
      <c r="P12" s="1331"/>
      <c r="Q12" s="1411"/>
      <c r="R12" s="1410"/>
      <c r="S12" s="1411"/>
      <c r="T12" s="1411"/>
      <c r="U12" s="1411"/>
      <c r="V12" s="1411"/>
      <c r="W12" s="1411"/>
      <c r="X12" s="1411"/>
      <c r="Y12" s="1411"/>
      <c r="Z12" s="1411"/>
      <c r="AA12" s="1411"/>
      <c r="AB12" s="1411"/>
    </row>
    <row r="13" spans="1:28" s="1334" customFormat="1" ht="11.25" customHeight="1" x14ac:dyDescent="0.2">
      <c r="A13" s="1329"/>
      <c r="B13" s="1330"/>
      <c r="C13" s="1331"/>
      <c r="D13" s="1335" t="s">
        <v>578</v>
      </c>
      <c r="E13" s="1331"/>
      <c r="F13" s="1332">
        <v>808.47849558853909</v>
      </c>
      <c r="G13" s="1332">
        <v>846.1337237422581</v>
      </c>
      <c r="H13" s="1332">
        <v>870.33975224698497</v>
      </c>
      <c r="I13" s="1332">
        <v>900.03881579759502</v>
      </c>
      <c r="J13" s="1332">
        <v>906.10728754671709</v>
      </c>
      <c r="K13" s="1332">
        <v>915.01247006081212</v>
      </c>
      <c r="L13" s="1332">
        <v>912.18298170177309</v>
      </c>
      <c r="M13" s="1332">
        <v>909.49144915721399</v>
      </c>
      <c r="N13" s="1332">
        <v>913.92544791377406</v>
      </c>
      <c r="O13" s="1328"/>
      <c r="P13" s="1331"/>
      <c r="Q13" s="1411"/>
      <c r="R13" s="1410"/>
      <c r="S13" s="1411"/>
      <c r="T13" s="1411"/>
      <c r="U13" s="1411"/>
      <c r="V13" s="1411"/>
      <c r="W13" s="1411"/>
      <c r="X13" s="1411"/>
      <c r="Y13" s="1411"/>
      <c r="Z13" s="1411"/>
      <c r="AA13" s="1411"/>
      <c r="AB13" s="1411"/>
    </row>
    <row r="14" spans="1:28" s="1334" customFormat="1" ht="11.25" customHeight="1" x14ac:dyDescent="0.2">
      <c r="A14" s="1329"/>
      <c r="B14" s="1330"/>
      <c r="C14" s="1335"/>
      <c r="D14" s="1335" t="s">
        <v>579</v>
      </c>
      <c r="E14" s="1331"/>
      <c r="F14" s="1332">
        <v>583.36</v>
      </c>
      <c r="G14" s="1332">
        <v>600</v>
      </c>
      <c r="H14" s="1332">
        <v>615.5</v>
      </c>
      <c r="I14" s="1332">
        <v>634</v>
      </c>
      <c r="J14" s="1332">
        <v>641.92999999999995</v>
      </c>
      <c r="K14" s="1332">
        <v>641.92999999999995</v>
      </c>
      <c r="L14" s="1332">
        <v>641.92999999999995</v>
      </c>
      <c r="M14" s="1332">
        <v>641.92999999999995</v>
      </c>
      <c r="N14" s="1332">
        <v>650</v>
      </c>
      <c r="O14" s="1333"/>
      <c r="P14" s="1331"/>
      <c r="Q14" s="1411"/>
      <c r="R14" s="1410"/>
      <c r="S14" s="1411"/>
      <c r="T14" s="1411"/>
      <c r="U14" s="1411"/>
      <c r="V14" s="1411"/>
      <c r="W14" s="1411"/>
      <c r="X14" s="1411"/>
      <c r="Y14" s="1411"/>
      <c r="Z14" s="1411"/>
      <c r="AA14" s="1411"/>
      <c r="AB14" s="1411"/>
    </row>
    <row r="15" spans="1:28" s="1334" customFormat="1" ht="11.25" customHeight="1" x14ac:dyDescent="0.2">
      <c r="A15" s="1329"/>
      <c r="B15" s="1330"/>
      <c r="C15" s="1336" t="s">
        <v>580</v>
      </c>
      <c r="D15" s="1323"/>
      <c r="E15" s="1331"/>
      <c r="F15" s="1332"/>
      <c r="G15" s="1332"/>
      <c r="H15" s="1332"/>
      <c r="I15" s="1332"/>
      <c r="J15" s="1332"/>
      <c r="K15" s="1332"/>
      <c r="L15" s="1332"/>
      <c r="M15" s="1332"/>
      <c r="N15" s="1332"/>
      <c r="O15" s="1333"/>
      <c r="P15" s="1331"/>
      <c r="Q15" s="1411"/>
      <c r="R15" s="1410"/>
      <c r="S15" s="1411"/>
      <c r="T15" s="1411"/>
      <c r="U15" s="1411"/>
      <c r="V15" s="1411"/>
      <c r="W15" s="1411"/>
      <c r="X15" s="1411"/>
      <c r="Y15" s="1411"/>
      <c r="Z15" s="1411"/>
      <c r="AA15" s="1411"/>
      <c r="AB15" s="1411"/>
    </row>
    <row r="16" spans="1:28" s="1334" customFormat="1" ht="11.25" customHeight="1" x14ac:dyDescent="0.2">
      <c r="A16" s="1329"/>
      <c r="B16" s="1330"/>
      <c r="C16" s="1324"/>
      <c r="D16" s="1335" t="s">
        <v>581</v>
      </c>
      <c r="E16" s="1331"/>
      <c r="F16" s="1332">
        <v>965.24629620701603</v>
      </c>
      <c r="G16" s="1332">
        <v>1010.3760072203901</v>
      </c>
      <c r="H16" s="1332">
        <v>1036.4416794790202</v>
      </c>
      <c r="I16" s="1332">
        <v>1076.2614484440001</v>
      </c>
      <c r="J16" s="1332">
        <v>1084.5540077386001</v>
      </c>
      <c r="K16" s="1332">
        <v>1095.58619281857</v>
      </c>
      <c r="L16" s="1332">
        <v>1093.8178723953499</v>
      </c>
      <c r="M16" s="1332">
        <v>1093.20854089105</v>
      </c>
      <c r="N16" s="1337">
        <v>1096.65734127991</v>
      </c>
      <c r="O16" s="1333"/>
      <c r="P16" s="1331"/>
      <c r="Q16" s="1411"/>
      <c r="R16" s="1410"/>
      <c r="S16" s="1411"/>
      <c r="T16" s="1411"/>
      <c r="U16" s="1411"/>
      <c r="V16" s="1411"/>
      <c r="W16" s="1411"/>
      <c r="X16" s="1411"/>
      <c r="Y16" s="1411"/>
      <c r="Z16" s="1411"/>
      <c r="AA16" s="1411"/>
      <c r="AB16" s="1411"/>
    </row>
    <row r="17" spans="1:28" s="1334" customFormat="1" ht="11.25" customHeight="1" x14ac:dyDescent="0.2">
      <c r="A17" s="1329"/>
      <c r="B17" s="1330"/>
      <c r="C17" s="1338"/>
      <c r="D17" s="1339" t="s">
        <v>582</v>
      </c>
      <c r="E17" s="1331"/>
      <c r="F17" s="1332">
        <v>693</v>
      </c>
      <c r="G17" s="1332">
        <v>721.82</v>
      </c>
      <c r="H17" s="1332">
        <v>740</v>
      </c>
      <c r="I17" s="1332">
        <v>768.375</v>
      </c>
      <c r="J17" s="1332">
        <v>776</v>
      </c>
      <c r="K17" s="1332">
        <v>783.62</v>
      </c>
      <c r="L17" s="1332">
        <v>785.45</v>
      </c>
      <c r="M17" s="1332">
        <v>786.99</v>
      </c>
      <c r="N17" s="1332">
        <v>790.03</v>
      </c>
      <c r="O17" s="1333"/>
      <c r="P17" s="1331"/>
      <c r="Q17" s="1411"/>
      <c r="R17" s="1410"/>
      <c r="S17" s="1411"/>
      <c r="T17" s="1411"/>
      <c r="U17" s="1411"/>
      <c r="V17" s="1411"/>
      <c r="W17" s="1411"/>
      <c r="X17" s="1411"/>
      <c r="Y17" s="1411"/>
      <c r="Z17" s="1411"/>
      <c r="AA17" s="1411"/>
      <c r="AB17" s="1411"/>
    </row>
    <row r="18" spans="1:28" s="1334" customFormat="1" ht="11.25" customHeight="1" x14ac:dyDescent="0.2">
      <c r="A18" s="1329"/>
      <c r="B18" s="1330"/>
      <c r="C18" s="1322" t="s">
        <v>583</v>
      </c>
      <c r="D18" s="1340"/>
      <c r="E18" s="1331"/>
      <c r="F18" s="1325">
        <v>2153028</v>
      </c>
      <c r="G18" s="1325">
        <v>2171074</v>
      </c>
      <c r="H18" s="1325">
        <v>2082235</v>
      </c>
      <c r="I18" s="1325">
        <v>2073784</v>
      </c>
      <c r="J18" s="1325">
        <v>2038354</v>
      </c>
      <c r="K18" s="1325">
        <v>1910957</v>
      </c>
      <c r="L18" s="1325">
        <v>1890511</v>
      </c>
      <c r="M18" s="1325">
        <v>1928307</v>
      </c>
      <c r="N18" s="1325">
        <v>1991131</v>
      </c>
      <c r="O18" s="1333"/>
      <c r="P18" s="1331"/>
      <c r="Q18" s="1411"/>
      <c r="R18" s="1410"/>
      <c r="S18" s="1411"/>
      <c r="T18" s="1411"/>
      <c r="U18" s="1411"/>
      <c r="V18" s="1411"/>
      <c r="W18" s="1411"/>
      <c r="X18" s="1411"/>
      <c r="Y18" s="1411"/>
      <c r="Z18" s="1411"/>
      <c r="AA18" s="1411"/>
      <c r="AB18" s="1411"/>
    </row>
    <row r="19" spans="1:28" s="1349" customFormat="1" ht="9" customHeight="1" thickBot="1" x14ac:dyDescent="0.25">
      <c r="A19" s="1341"/>
      <c r="B19" s="1342"/>
      <c r="C19" s="1343"/>
      <c r="D19" s="1344"/>
      <c r="E19" s="1344"/>
      <c r="F19" s="1345"/>
      <c r="G19" s="1345"/>
      <c r="H19" s="1345"/>
      <c r="I19" s="1345"/>
      <c r="J19" s="1345"/>
      <c r="K19" s="1345"/>
      <c r="L19" s="1345"/>
      <c r="M19" s="1345"/>
      <c r="N19" s="1346"/>
      <c r="O19" s="1347"/>
      <c r="P19" s="1348"/>
      <c r="Q19" s="1412"/>
      <c r="R19" s="1413"/>
      <c r="S19" s="1412"/>
      <c r="T19" s="1412"/>
      <c r="U19" s="1412"/>
      <c r="V19" s="1412"/>
      <c r="W19" s="1412"/>
      <c r="X19" s="1412"/>
      <c r="Y19" s="1412"/>
      <c r="Z19" s="1412"/>
      <c r="AA19" s="1412"/>
      <c r="AB19" s="1412"/>
    </row>
    <row r="20" spans="1:28" s="1353" customFormat="1" ht="15" thickBot="1" x14ac:dyDescent="0.25">
      <c r="A20" s="1350"/>
      <c r="B20" s="1351"/>
      <c r="C20" s="1304" t="s">
        <v>584</v>
      </c>
      <c r="D20" s="1305"/>
      <c r="E20" s="1305"/>
      <c r="F20" s="1305"/>
      <c r="G20" s="1305"/>
      <c r="H20" s="1305"/>
      <c r="I20" s="1305"/>
      <c r="J20" s="1305"/>
      <c r="K20" s="1305"/>
      <c r="L20" s="1305"/>
      <c r="M20" s="1305"/>
      <c r="N20" s="1306"/>
      <c r="O20" s="1328"/>
      <c r="P20" s="1352"/>
      <c r="Q20" s="1414"/>
      <c r="R20" s="1414"/>
      <c r="S20" s="1414"/>
      <c r="T20" s="1414"/>
      <c r="U20" s="1414"/>
      <c r="V20" s="1414"/>
      <c r="W20" s="1414"/>
      <c r="X20" s="1414"/>
      <c r="Y20" s="1414"/>
      <c r="Z20" s="1414"/>
      <c r="AA20" s="1414"/>
      <c r="AB20" s="1414"/>
    </row>
    <row r="21" spans="1:28" s="1353" customFormat="1" ht="4.5" customHeight="1" x14ac:dyDescent="0.2">
      <c r="A21" s="1350"/>
      <c r="B21" s="1351"/>
      <c r="C21" s="1354"/>
      <c r="D21" s="1354"/>
      <c r="E21" s="1354"/>
      <c r="F21" s="1355"/>
      <c r="G21" s="1355"/>
      <c r="H21" s="1355"/>
      <c r="I21" s="1355"/>
      <c r="J21" s="1355"/>
      <c r="K21" s="1355"/>
      <c r="L21" s="1355"/>
      <c r="M21" s="1355"/>
      <c r="N21" s="1355"/>
      <c r="O21" s="1328"/>
      <c r="P21" s="1352"/>
      <c r="Q21" s="1414"/>
      <c r="R21" s="1414"/>
      <c r="S21" s="1414"/>
      <c r="T21" s="1414"/>
      <c r="U21" s="1414"/>
      <c r="V21" s="1414"/>
      <c r="W21" s="1414"/>
      <c r="X21" s="1414"/>
      <c r="Y21" s="1414"/>
      <c r="Z21" s="1414"/>
      <c r="AA21" s="1414"/>
      <c r="AB21" s="1414"/>
    </row>
    <row r="22" spans="1:28" s="1353" customFormat="1" x14ac:dyDescent="0.2">
      <c r="A22" s="1350"/>
      <c r="B22" s="1351"/>
      <c r="C22" s="1622" t="s">
        <v>585</v>
      </c>
      <c r="D22" s="1623"/>
      <c r="E22" s="1626">
        <v>2010</v>
      </c>
      <c r="F22" s="1626"/>
      <c r="G22" s="1626"/>
      <c r="H22" s="1626"/>
      <c r="I22" s="1627"/>
      <c r="J22" s="1628">
        <v>2015</v>
      </c>
      <c r="K22" s="1626"/>
      <c r="L22" s="1626"/>
      <c r="M22" s="1626"/>
      <c r="N22" s="1626"/>
      <c r="O22" s="1328"/>
      <c r="P22" s="1352"/>
      <c r="Q22" s="1414"/>
      <c r="R22" s="1414"/>
      <c r="S22" s="1414"/>
      <c r="T22" s="1414"/>
      <c r="U22" s="1414"/>
      <c r="V22" s="1414"/>
      <c r="W22" s="1414"/>
      <c r="X22" s="1414"/>
      <c r="Y22" s="1414"/>
      <c r="Z22" s="1414"/>
      <c r="AA22" s="1414"/>
      <c r="AB22" s="1414"/>
    </row>
    <row r="23" spans="1:28" s="1353" customFormat="1" ht="21" customHeight="1" x14ac:dyDescent="0.2">
      <c r="A23" s="1350"/>
      <c r="B23" s="1351"/>
      <c r="C23" s="1624"/>
      <c r="D23" s="1625"/>
      <c r="E23" s="1314" t="s">
        <v>586</v>
      </c>
      <c r="F23" s="1356" t="s">
        <v>587</v>
      </c>
      <c r="G23" s="1356" t="s">
        <v>588</v>
      </c>
      <c r="H23" s="1356" t="s">
        <v>589</v>
      </c>
      <c r="I23" s="1357" t="s">
        <v>590</v>
      </c>
      <c r="J23" s="1314" t="s">
        <v>586</v>
      </c>
      <c r="K23" s="1356" t="s">
        <v>587</v>
      </c>
      <c r="L23" s="1356" t="s">
        <v>588</v>
      </c>
      <c r="M23" s="1356" t="s">
        <v>589</v>
      </c>
      <c r="N23" s="1356" t="s">
        <v>590</v>
      </c>
      <c r="O23" s="1328"/>
      <c r="P23" s="1352"/>
      <c r="Q23" s="1414"/>
      <c r="R23" s="1415"/>
      <c r="S23" s="1415"/>
      <c r="T23" s="1414"/>
      <c r="U23" s="1414"/>
      <c r="V23" s="1414"/>
      <c r="W23" s="1414"/>
      <c r="X23" s="1414"/>
      <c r="Y23" s="1414"/>
      <c r="Z23" s="1414"/>
      <c r="AA23" s="1414"/>
      <c r="AB23" s="1414"/>
    </row>
    <row r="24" spans="1:28" s="1363" customFormat="1" ht="11.25" customHeight="1" x14ac:dyDescent="0.2">
      <c r="A24" s="1358"/>
      <c r="B24" s="1359"/>
      <c r="C24" s="1322" t="s">
        <v>68</v>
      </c>
      <c r="D24" s="1322"/>
      <c r="E24" s="1360">
        <v>2599509</v>
      </c>
      <c r="F24" s="1360">
        <v>731083</v>
      </c>
      <c r="G24" s="1360">
        <v>825348</v>
      </c>
      <c r="H24" s="1360">
        <v>612253</v>
      </c>
      <c r="I24" s="1361">
        <v>430825</v>
      </c>
      <c r="J24" s="1360">
        <v>2537653</v>
      </c>
      <c r="K24" s="1360">
        <v>675159</v>
      </c>
      <c r="L24" s="1360">
        <v>776454</v>
      </c>
      <c r="M24" s="1360">
        <v>609333</v>
      </c>
      <c r="N24" s="1360">
        <v>476707</v>
      </c>
      <c r="O24" s="1333"/>
      <c r="P24" s="1362"/>
      <c r="Q24" s="1416"/>
      <c r="R24" s="1417"/>
      <c r="S24" s="1417"/>
      <c r="T24" s="1418"/>
      <c r="U24" s="1419"/>
      <c r="V24" s="1419"/>
      <c r="W24" s="1416"/>
      <c r="X24" s="1416"/>
      <c r="Y24" s="1416"/>
      <c r="Z24" s="1416"/>
      <c r="AA24" s="1416"/>
      <c r="AB24" s="1416"/>
    </row>
    <row r="25" spans="1:28" s="1363" customFormat="1" ht="9" customHeight="1" x14ac:dyDescent="0.2">
      <c r="A25" s="1358"/>
      <c r="B25" s="1359"/>
      <c r="C25" s="1322"/>
      <c r="D25" s="1364" t="s">
        <v>164</v>
      </c>
      <c r="E25" s="1365">
        <v>2430227</v>
      </c>
      <c r="F25" s="1365">
        <v>690071</v>
      </c>
      <c r="G25" s="1365">
        <v>786991</v>
      </c>
      <c r="H25" s="1365">
        <v>579123</v>
      </c>
      <c r="I25" s="1366">
        <v>374042</v>
      </c>
      <c r="J25" s="1365">
        <v>2349357</v>
      </c>
      <c r="K25" s="1365">
        <v>623869</v>
      </c>
      <c r="L25" s="1365">
        <v>735223</v>
      </c>
      <c r="M25" s="1365">
        <v>575865</v>
      </c>
      <c r="N25" s="1365">
        <v>414400</v>
      </c>
      <c r="O25" s="1333"/>
      <c r="P25" s="1362"/>
      <c r="Q25" s="1416"/>
      <c r="R25" s="1416"/>
      <c r="S25" s="1416"/>
      <c r="T25" s="1418"/>
      <c r="U25" s="1420"/>
      <c r="V25" s="1420"/>
      <c r="W25" s="1416"/>
      <c r="X25" s="1416"/>
      <c r="Y25" s="1416"/>
      <c r="Z25" s="1416"/>
      <c r="AA25" s="1416"/>
      <c r="AB25" s="1416"/>
    </row>
    <row r="26" spans="1:28" s="1363" customFormat="1" ht="9" customHeight="1" x14ac:dyDescent="0.2">
      <c r="A26" s="1358"/>
      <c r="B26" s="1359"/>
      <c r="C26" s="1322"/>
      <c r="D26" s="1364" t="s">
        <v>165</v>
      </c>
      <c r="E26" s="1365">
        <v>169282</v>
      </c>
      <c r="F26" s="1365">
        <v>41012</v>
      </c>
      <c r="G26" s="1365">
        <v>38357</v>
      </c>
      <c r="H26" s="1365">
        <v>33130</v>
      </c>
      <c r="I26" s="1366">
        <v>56783</v>
      </c>
      <c r="J26" s="1365">
        <v>188296</v>
      </c>
      <c r="K26" s="1365">
        <v>51290</v>
      </c>
      <c r="L26" s="1365">
        <v>41231</v>
      </c>
      <c r="M26" s="1365">
        <v>33468</v>
      </c>
      <c r="N26" s="1365">
        <v>62307</v>
      </c>
      <c r="O26" s="1333"/>
      <c r="P26" s="1362"/>
      <c r="Q26" s="1416"/>
      <c r="R26" s="1416"/>
      <c r="S26" s="1416"/>
      <c r="T26" s="1418"/>
      <c r="U26" s="1420"/>
      <c r="V26" s="1420"/>
      <c r="W26" s="1416"/>
      <c r="X26" s="1416"/>
      <c r="Y26" s="1416"/>
      <c r="Z26" s="1416"/>
      <c r="AA26" s="1416"/>
      <c r="AB26" s="1416"/>
    </row>
    <row r="27" spans="1:28" s="1363" customFormat="1" ht="9.75" customHeight="1" x14ac:dyDescent="0.2">
      <c r="A27" s="1358"/>
      <c r="B27" s="1359"/>
      <c r="C27" s="1322" t="s">
        <v>62</v>
      </c>
      <c r="D27" s="1322"/>
      <c r="E27" s="1360">
        <v>196607</v>
      </c>
      <c r="F27" s="1360">
        <v>48762</v>
      </c>
      <c r="G27" s="1360">
        <v>66360</v>
      </c>
      <c r="H27" s="1360">
        <v>52382</v>
      </c>
      <c r="I27" s="1367">
        <v>29103</v>
      </c>
      <c r="J27" s="1360">
        <v>193207</v>
      </c>
      <c r="K27" s="1360">
        <v>45137</v>
      </c>
      <c r="L27" s="1360">
        <v>61765</v>
      </c>
      <c r="M27" s="1360">
        <v>53309</v>
      </c>
      <c r="N27" s="1360">
        <v>32996</v>
      </c>
      <c r="O27" s="1333"/>
      <c r="P27" s="1362"/>
      <c r="Q27" s="1416"/>
      <c r="R27" s="1416"/>
      <c r="S27" s="1416"/>
      <c r="T27" s="1418"/>
      <c r="U27" s="1419"/>
      <c r="V27" s="1419"/>
      <c r="W27" s="1416"/>
      <c r="X27" s="1416"/>
      <c r="Y27" s="1416"/>
      <c r="Z27" s="1416"/>
      <c r="AA27" s="1416"/>
      <c r="AB27" s="1416"/>
    </row>
    <row r="28" spans="1:28" s="1371" customFormat="1" ht="9.75" customHeight="1" x14ac:dyDescent="0.2">
      <c r="A28" s="1368"/>
      <c r="B28" s="1369"/>
      <c r="C28" s="1322"/>
      <c r="D28" s="1364" t="s">
        <v>164</v>
      </c>
      <c r="E28" s="1365">
        <v>188526</v>
      </c>
      <c r="F28" s="1365">
        <v>46230</v>
      </c>
      <c r="G28" s="1365">
        <v>64011</v>
      </c>
      <c r="H28" s="1365">
        <v>50546</v>
      </c>
      <c r="I28" s="1366">
        <v>27739</v>
      </c>
      <c r="J28" s="1365">
        <v>184813</v>
      </c>
      <c r="K28" s="1365">
        <v>41951</v>
      </c>
      <c r="L28" s="1365">
        <v>59218</v>
      </c>
      <c r="M28" s="1365">
        <v>51758</v>
      </c>
      <c r="N28" s="1365">
        <v>31886</v>
      </c>
      <c r="O28" s="1328"/>
      <c r="P28" s="1370"/>
      <c r="Q28" s="1421"/>
      <c r="R28" s="1421"/>
      <c r="S28" s="1421"/>
      <c r="T28" s="1418"/>
      <c r="U28" s="1422"/>
      <c r="V28" s="1422"/>
      <c r="W28" s="1421"/>
      <c r="X28" s="1421"/>
      <c r="Y28" s="1421"/>
      <c r="Z28" s="1421"/>
      <c r="AA28" s="1421"/>
      <c r="AB28" s="1421"/>
    </row>
    <row r="29" spans="1:28" s="1376" customFormat="1" ht="9.75" customHeight="1" x14ac:dyDescent="0.2">
      <c r="A29" s="1372"/>
      <c r="B29" s="1373"/>
      <c r="C29" s="1322"/>
      <c r="D29" s="1364" t="s">
        <v>165</v>
      </c>
      <c r="E29" s="1365">
        <v>8081</v>
      </c>
      <c r="F29" s="1365">
        <v>2532</v>
      </c>
      <c r="G29" s="1365">
        <v>2349</v>
      </c>
      <c r="H29" s="1365">
        <v>1836</v>
      </c>
      <c r="I29" s="1366">
        <v>1364</v>
      </c>
      <c r="J29" s="1365">
        <v>8394</v>
      </c>
      <c r="K29" s="1365">
        <v>3186</v>
      </c>
      <c r="L29" s="1365">
        <v>2547</v>
      </c>
      <c r="M29" s="1365">
        <v>1551</v>
      </c>
      <c r="N29" s="1365">
        <v>1110</v>
      </c>
      <c r="O29" s="1374"/>
      <c r="P29" s="1375"/>
      <c r="Q29" s="1423"/>
      <c r="R29" s="1424"/>
      <c r="S29" s="1424"/>
      <c r="T29" s="1418"/>
      <c r="U29" s="1425"/>
      <c r="V29" s="1425"/>
      <c r="W29" s="1423"/>
      <c r="X29" s="1423"/>
      <c r="Y29" s="1423"/>
      <c r="Z29" s="1423"/>
      <c r="AA29" s="1423"/>
      <c r="AB29" s="1423"/>
    </row>
    <row r="30" spans="1:28" s="1376" customFormat="1" ht="9.75" customHeight="1" x14ac:dyDescent="0.2">
      <c r="A30" s="1372"/>
      <c r="B30" s="1373"/>
      <c r="C30" s="1322" t="s">
        <v>55</v>
      </c>
      <c r="D30" s="1322"/>
      <c r="E30" s="1360">
        <v>26903</v>
      </c>
      <c r="F30" s="1360">
        <v>11003</v>
      </c>
      <c r="G30" s="1360">
        <v>9028</v>
      </c>
      <c r="H30" s="1360">
        <v>4763</v>
      </c>
      <c r="I30" s="1367">
        <v>2109</v>
      </c>
      <c r="J30" s="1360">
        <v>30156</v>
      </c>
      <c r="K30" s="1360">
        <v>10187</v>
      </c>
      <c r="L30" s="1360">
        <v>9527</v>
      </c>
      <c r="M30" s="1360">
        <v>5978</v>
      </c>
      <c r="N30" s="1360">
        <v>4464</v>
      </c>
      <c r="O30" s="1374"/>
      <c r="P30" s="1375"/>
      <c r="Q30" s="1423"/>
      <c r="R30" s="1424"/>
      <c r="S30" s="1424"/>
      <c r="T30" s="1418"/>
      <c r="U30" s="1425"/>
      <c r="V30" s="1425"/>
      <c r="W30" s="1423"/>
      <c r="X30" s="1423"/>
      <c r="Y30" s="1423"/>
      <c r="Z30" s="1423"/>
      <c r="AA30" s="1423"/>
      <c r="AB30" s="1423"/>
    </row>
    <row r="31" spans="1:28" s="1376" customFormat="1" ht="9.75" customHeight="1" x14ac:dyDescent="0.2">
      <c r="A31" s="1372"/>
      <c r="B31" s="1373"/>
      <c r="C31" s="1322"/>
      <c r="D31" s="1364" t="s">
        <v>164</v>
      </c>
      <c r="E31" s="1365">
        <v>25813</v>
      </c>
      <c r="F31" s="1365">
        <v>10516</v>
      </c>
      <c r="G31" s="1365">
        <v>8613</v>
      </c>
      <c r="H31" s="1365">
        <v>4576</v>
      </c>
      <c r="I31" s="1366">
        <v>2108</v>
      </c>
      <c r="J31" s="1365">
        <v>29028</v>
      </c>
      <c r="K31" s="1365">
        <v>9653</v>
      </c>
      <c r="L31" s="1365">
        <v>9223</v>
      </c>
      <c r="M31" s="1365">
        <v>5691</v>
      </c>
      <c r="N31" s="1365">
        <v>4461</v>
      </c>
      <c r="O31" s="1374"/>
      <c r="P31" s="1375"/>
      <c r="Q31" s="1423"/>
      <c r="R31" s="1424"/>
      <c r="S31" s="1424"/>
      <c r="T31" s="1418"/>
      <c r="U31" s="1425"/>
      <c r="V31" s="1425"/>
      <c r="W31" s="1423"/>
      <c r="X31" s="1423"/>
      <c r="Y31" s="1423"/>
      <c r="Z31" s="1423"/>
      <c r="AA31" s="1423"/>
      <c r="AB31" s="1423"/>
    </row>
    <row r="32" spans="1:28" s="1376" customFormat="1" ht="9.75" customHeight="1" x14ac:dyDescent="0.2">
      <c r="A32" s="1372"/>
      <c r="B32" s="1373"/>
      <c r="C32" s="1322"/>
      <c r="D32" s="1364" t="s">
        <v>165</v>
      </c>
      <c r="E32" s="1365">
        <v>1090</v>
      </c>
      <c r="F32" s="1365">
        <v>487</v>
      </c>
      <c r="G32" s="1365">
        <v>415</v>
      </c>
      <c r="H32" s="1365">
        <v>187</v>
      </c>
      <c r="I32" s="1366">
        <v>1</v>
      </c>
      <c r="J32" s="1365">
        <v>1128</v>
      </c>
      <c r="K32" s="1365">
        <v>534</v>
      </c>
      <c r="L32" s="1365">
        <v>304</v>
      </c>
      <c r="M32" s="1365">
        <v>287</v>
      </c>
      <c r="N32" s="1365">
        <v>3</v>
      </c>
      <c r="O32" s="1374"/>
      <c r="P32" s="1375"/>
      <c r="Q32" s="1423"/>
      <c r="R32" s="1424"/>
      <c r="S32" s="1424"/>
      <c r="T32" s="1418"/>
      <c r="U32" s="1425"/>
      <c r="V32" s="1425"/>
      <c r="W32" s="1423"/>
      <c r="X32" s="1423"/>
      <c r="Y32" s="1423"/>
      <c r="Z32" s="1423"/>
      <c r="AA32" s="1423"/>
      <c r="AB32" s="1423"/>
    </row>
    <row r="33" spans="1:28" s="1376" customFormat="1" ht="9.75" customHeight="1" x14ac:dyDescent="0.2">
      <c r="A33" s="1372"/>
      <c r="B33" s="1373"/>
      <c r="C33" s="1322" t="s">
        <v>64</v>
      </c>
      <c r="D33" s="1322"/>
      <c r="E33" s="1360">
        <v>227514</v>
      </c>
      <c r="F33" s="1360">
        <v>64174</v>
      </c>
      <c r="G33" s="1360">
        <v>81797</v>
      </c>
      <c r="H33" s="1360">
        <v>58442</v>
      </c>
      <c r="I33" s="1367">
        <v>23101</v>
      </c>
      <c r="J33" s="1360">
        <v>232168</v>
      </c>
      <c r="K33" s="1360">
        <v>62267</v>
      </c>
      <c r="L33" s="1360">
        <v>81647</v>
      </c>
      <c r="M33" s="1360">
        <v>63040</v>
      </c>
      <c r="N33" s="1360">
        <v>25214</v>
      </c>
      <c r="O33" s="1374"/>
      <c r="P33" s="1375"/>
      <c r="Q33" s="1423"/>
      <c r="R33" s="1424"/>
      <c r="S33" s="1424"/>
      <c r="T33" s="1418"/>
      <c r="U33" s="1425"/>
      <c r="V33" s="1425"/>
      <c r="W33" s="1423"/>
      <c r="X33" s="1423"/>
      <c r="Y33" s="1423"/>
      <c r="Z33" s="1423"/>
      <c r="AA33" s="1423"/>
      <c r="AB33" s="1423"/>
    </row>
    <row r="34" spans="1:28" s="1376" customFormat="1" ht="9.75" customHeight="1" x14ac:dyDescent="0.2">
      <c r="A34" s="1372"/>
      <c r="B34" s="1373"/>
      <c r="C34" s="1322"/>
      <c r="D34" s="1364" t="s">
        <v>164</v>
      </c>
      <c r="E34" s="1365">
        <v>219238</v>
      </c>
      <c r="F34" s="1365">
        <v>61719</v>
      </c>
      <c r="G34" s="1365">
        <v>79246</v>
      </c>
      <c r="H34" s="1365">
        <v>55641</v>
      </c>
      <c r="I34" s="1366">
        <v>22632</v>
      </c>
      <c r="J34" s="1365">
        <v>223351</v>
      </c>
      <c r="K34" s="1365">
        <v>58911</v>
      </c>
      <c r="L34" s="1365">
        <v>78976</v>
      </c>
      <c r="M34" s="1365">
        <v>60742</v>
      </c>
      <c r="N34" s="1365">
        <v>24722</v>
      </c>
      <c r="O34" s="1374"/>
      <c r="P34" s="1375"/>
      <c r="Q34" s="1423"/>
      <c r="R34" s="1424"/>
      <c r="S34" s="1424"/>
      <c r="T34" s="1418"/>
      <c r="U34" s="1425"/>
      <c r="V34" s="1425"/>
      <c r="W34" s="1423"/>
      <c r="X34" s="1423"/>
      <c r="Y34" s="1423"/>
      <c r="Z34" s="1423"/>
      <c r="AA34" s="1423"/>
      <c r="AB34" s="1423"/>
    </row>
    <row r="35" spans="1:28" s="1376" customFormat="1" ht="9.75" customHeight="1" x14ac:dyDescent="0.2">
      <c r="A35" s="1372"/>
      <c r="B35" s="1373"/>
      <c r="C35" s="1322"/>
      <c r="D35" s="1364" t="s">
        <v>165</v>
      </c>
      <c r="E35" s="1365">
        <v>8276</v>
      </c>
      <c r="F35" s="1365">
        <v>2455</v>
      </c>
      <c r="G35" s="1365">
        <v>2551</v>
      </c>
      <c r="H35" s="1365">
        <v>2801</v>
      </c>
      <c r="I35" s="1366">
        <v>469</v>
      </c>
      <c r="J35" s="1365">
        <v>8817</v>
      </c>
      <c r="K35" s="1365">
        <v>3356</v>
      </c>
      <c r="L35" s="1365">
        <v>2671</v>
      </c>
      <c r="M35" s="1365">
        <v>2298</v>
      </c>
      <c r="N35" s="1365">
        <v>492</v>
      </c>
      <c r="O35" s="1374"/>
      <c r="P35" s="1375"/>
      <c r="Q35" s="1423"/>
      <c r="R35" s="1424"/>
      <c r="S35" s="1424"/>
      <c r="T35" s="1418"/>
      <c r="U35" s="1425"/>
      <c r="V35" s="1425"/>
      <c r="W35" s="1423"/>
      <c r="X35" s="1423"/>
      <c r="Y35" s="1423"/>
      <c r="Z35" s="1423"/>
      <c r="AA35" s="1423"/>
      <c r="AB35" s="1423"/>
    </row>
    <row r="36" spans="1:28" s="1376" customFormat="1" ht="9.75" customHeight="1" x14ac:dyDescent="0.2">
      <c r="A36" s="1372"/>
      <c r="B36" s="1373"/>
      <c r="C36" s="1322" t="s">
        <v>66</v>
      </c>
      <c r="D36" s="1322"/>
      <c r="E36" s="1360">
        <v>18980</v>
      </c>
      <c r="F36" s="1360">
        <v>9095</v>
      </c>
      <c r="G36" s="1360">
        <v>6499</v>
      </c>
      <c r="H36" s="1360">
        <v>3386</v>
      </c>
      <c r="I36" s="1367">
        <v>0</v>
      </c>
      <c r="J36" s="1360">
        <v>18508</v>
      </c>
      <c r="K36" s="1360">
        <v>8318</v>
      </c>
      <c r="L36" s="1360">
        <v>6724</v>
      </c>
      <c r="M36" s="1360">
        <v>2708</v>
      </c>
      <c r="N36" s="1360">
        <v>758</v>
      </c>
      <c r="O36" s="1374"/>
      <c r="P36" s="1375"/>
      <c r="Q36" s="1423"/>
      <c r="R36" s="1424"/>
      <c r="S36" s="1424"/>
      <c r="T36" s="1418"/>
      <c r="U36" s="1425"/>
      <c r="V36" s="1425"/>
      <c r="W36" s="1423"/>
      <c r="X36" s="1423"/>
      <c r="Y36" s="1423"/>
      <c r="Z36" s="1423"/>
      <c r="AA36" s="1423"/>
      <c r="AB36" s="1423"/>
    </row>
    <row r="37" spans="1:28" s="1376" customFormat="1" ht="9.75" customHeight="1" x14ac:dyDescent="0.2">
      <c r="A37" s="1372"/>
      <c r="B37" s="1373"/>
      <c r="C37" s="1322"/>
      <c r="D37" s="1364" t="s">
        <v>164</v>
      </c>
      <c r="E37" s="1365">
        <v>18175</v>
      </c>
      <c r="F37" s="1365">
        <v>8706</v>
      </c>
      <c r="G37" s="1365">
        <v>6207</v>
      </c>
      <c r="H37" s="1365">
        <v>3262</v>
      </c>
      <c r="I37" s="1366">
        <v>0</v>
      </c>
      <c r="J37" s="1365">
        <v>17619</v>
      </c>
      <c r="K37" s="1365">
        <v>7848</v>
      </c>
      <c r="L37" s="1365">
        <v>6406</v>
      </c>
      <c r="M37" s="1365">
        <v>2607</v>
      </c>
      <c r="N37" s="1365">
        <v>758</v>
      </c>
      <c r="O37" s="1374"/>
      <c r="P37" s="1375"/>
      <c r="Q37" s="1423"/>
      <c r="R37" s="1424"/>
      <c r="S37" s="1424"/>
      <c r="T37" s="1418"/>
      <c r="U37" s="1425"/>
      <c r="V37" s="1425"/>
      <c r="W37" s="1423"/>
      <c r="X37" s="1423"/>
      <c r="Y37" s="1423"/>
      <c r="Z37" s="1423"/>
      <c r="AA37" s="1423"/>
      <c r="AB37" s="1423"/>
    </row>
    <row r="38" spans="1:28" s="1376" customFormat="1" ht="9.75" customHeight="1" x14ac:dyDescent="0.2">
      <c r="A38" s="1372"/>
      <c r="B38" s="1373"/>
      <c r="C38" s="1322"/>
      <c r="D38" s="1364" t="s">
        <v>165</v>
      </c>
      <c r="E38" s="1365">
        <v>805</v>
      </c>
      <c r="F38" s="1365">
        <v>389</v>
      </c>
      <c r="G38" s="1365">
        <v>292</v>
      </c>
      <c r="H38" s="1365">
        <v>124</v>
      </c>
      <c r="I38" s="1366">
        <v>0</v>
      </c>
      <c r="J38" s="1365">
        <v>889</v>
      </c>
      <c r="K38" s="1365">
        <v>470</v>
      </c>
      <c r="L38" s="1365">
        <v>318</v>
      </c>
      <c r="M38" s="1365">
        <v>101</v>
      </c>
      <c r="N38" s="1365">
        <v>0</v>
      </c>
      <c r="O38" s="1374"/>
      <c r="P38" s="1375"/>
      <c r="Q38" s="1423"/>
      <c r="R38" s="1424"/>
      <c r="S38" s="1424"/>
      <c r="T38" s="1418"/>
      <c r="U38" s="1425"/>
      <c r="V38" s="1425"/>
      <c r="W38" s="1423"/>
      <c r="X38" s="1423"/>
      <c r="Y38" s="1423"/>
      <c r="Z38" s="1423"/>
      <c r="AA38" s="1423"/>
      <c r="AB38" s="1423"/>
    </row>
    <row r="39" spans="1:28" s="1376" customFormat="1" ht="9.75" customHeight="1" x14ac:dyDescent="0.2">
      <c r="A39" s="1372"/>
      <c r="B39" s="1373"/>
      <c r="C39" s="1322" t="s">
        <v>75</v>
      </c>
      <c r="D39" s="1322"/>
      <c r="E39" s="1360">
        <v>37166</v>
      </c>
      <c r="F39" s="1360">
        <v>13774</v>
      </c>
      <c r="G39" s="1360">
        <v>12473</v>
      </c>
      <c r="H39" s="1360">
        <v>7658</v>
      </c>
      <c r="I39" s="1367">
        <v>3261</v>
      </c>
      <c r="J39" s="1360">
        <v>35619</v>
      </c>
      <c r="K39" s="1360">
        <v>12237</v>
      </c>
      <c r="L39" s="1360">
        <v>11385</v>
      </c>
      <c r="M39" s="1360">
        <v>7746</v>
      </c>
      <c r="N39" s="1360">
        <v>4251</v>
      </c>
      <c r="O39" s="1374"/>
      <c r="P39" s="1375"/>
      <c r="Q39" s="1423"/>
      <c r="R39" s="1424"/>
      <c r="S39" s="1424"/>
      <c r="T39" s="1418"/>
      <c r="U39" s="1425"/>
      <c r="V39" s="1425"/>
      <c r="W39" s="1423"/>
      <c r="X39" s="1423"/>
      <c r="Y39" s="1423"/>
      <c r="Z39" s="1423"/>
      <c r="AA39" s="1423"/>
      <c r="AB39" s="1423"/>
    </row>
    <row r="40" spans="1:28" s="1376" customFormat="1" ht="9.75" customHeight="1" x14ac:dyDescent="0.2">
      <c r="A40" s="1372"/>
      <c r="B40" s="1373"/>
      <c r="C40" s="1322"/>
      <c r="D40" s="1364" t="s">
        <v>164</v>
      </c>
      <c r="E40" s="1365">
        <v>35577</v>
      </c>
      <c r="F40" s="1365">
        <v>13131</v>
      </c>
      <c r="G40" s="1365">
        <v>11919</v>
      </c>
      <c r="H40" s="1365">
        <v>7280</v>
      </c>
      <c r="I40" s="1366">
        <v>3247</v>
      </c>
      <c r="J40" s="1365">
        <v>33913</v>
      </c>
      <c r="K40" s="1365">
        <v>11419</v>
      </c>
      <c r="L40" s="1365">
        <v>10896</v>
      </c>
      <c r="M40" s="1365">
        <v>7374</v>
      </c>
      <c r="N40" s="1365">
        <v>4224</v>
      </c>
      <c r="O40" s="1374"/>
      <c r="P40" s="1375"/>
      <c r="Q40" s="1423"/>
      <c r="R40" s="1424"/>
      <c r="S40" s="1424"/>
      <c r="T40" s="1418"/>
      <c r="U40" s="1425"/>
      <c r="V40" s="1425"/>
      <c r="W40" s="1423"/>
      <c r="X40" s="1423"/>
      <c r="Y40" s="1423"/>
      <c r="Z40" s="1423"/>
      <c r="AA40" s="1423"/>
      <c r="AB40" s="1423"/>
    </row>
    <row r="41" spans="1:28" s="1376" customFormat="1" ht="9.75" customHeight="1" x14ac:dyDescent="0.2">
      <c r="A41" s="1372"/>
      <c r="B41" s="1373"/>
      <c r="C41" s="1322"/>
      <c r="D41" s="1364" t="s">
        <v>165</v>
      </c>
      <c r="E41" s="1365">
        <v>1589</v>
      </c>
      <c r="F41" s="1365">
        <v>643</v>
      </c>
      <c r="G41" s="1365">
        <v>554</v>
      </c>
      <c r="H41" s="1365">
        <v>378</v>
      </c>
      <c r="I41" s="1366">
        <v>14</v>
      </c>
      <c r="J41" s="1365">
        <v>1706</v>
      </c>
      <c r="K41" s="1365">
        <v>818</v>
      </c>
      <c r="L41" s="1365">
        <v>489</v>
      </c>
      <c r="M41" s="1365">
        <v>372</v>
      </c>
      <c r="N41" s="1365">
        <v>27</v>
      </c>
      <c r="O41" s="1374"/>
      <c r="P41" s="1375"/>
      <c r="Q41" s="1423"/>
      <c r="R41" s="1424"/>
      <c r="S41" s="1424"/>
      <c r="T41" s="1418"/>
      <c r="U41" s="1425"/>
      <c r="V41" s="1425"/>
      <c r="W41" s="1423"/>
      <c r="X41" s="1423"/>
      <c r="Y41" s="1423"/>
      <c r="Z41" s="1423"/>
      <c r="AA41" s="1423"/>
      <c r="AB41" s="1423"/>
    </row>
    <row r="42" spans="1:28" s="1376" customFormat="1" ht="9.75" customHeight="1" x14ac:dyDescent="0.2">
      <c r="A42" s="1372"/>
      <c r="B42" s="1373"/>
      <c r="C42" s="1322" t="s">
        <v>61</v>
      </c>
      <c r="D42" s="1322"/>
      <c r="E42" s="1360">
        <v>93831</v>
      </c>
      <c r="F42" s="1360">
        <v>28744</v>
      </c>
      <c r="G42" s="1360">
        <v>30831</v>
      </c>
      <c r="H42" s="1360">
        <v>21752</v>
      </c>
      <c r="I42" s="1367">
        <v>12504</v>
      </c>
      <c r="J42" s="1360">
        <v>87151</v>
      </c>
      <c r="K42" s="1360">
        <v>26425</v>
      </c>
      <c r="L42" s="1360">
        <v>26683</v>
      </c>
      <c r="M42" s="1360">
        <v>24287</v>
      </c>
      <c r="N42" s="1360">
        <v>9756</v>
      </c>
      <c r="O42" s="1374"/>
      <c r="P42" s="1375"/>
      <c r="Q42" s="1423"/>
      <c r="R42" s="1424"/>
      <c r="S42" s="1424"/>
      <c r="T42" s="1418"/>
      <c r="U42" s="1425"/>
      <c r="V42" s="1425"/>
      <c r="W42" s="1423"/>
      <c r="X42" s="1423"/>
      <c r="Y42" s="1423"/>
      <c r="Z42" s="1423"/>
      <c r="AA42" s="1423"/>
      <c r="AB42" s="1423"/>
    </row>
    <row r="43" spans="1:28" s="1376" customFormat="1" ht="9.75" customHeight="1" x14ac:dyDescent="0.2">
      <c r="A43" s="1372"/>
      <c r="B43" s="1373"/>
      <c r="C43" s="1322"/>
      <c r="D43" s="1364" t="s">
        <v>164</v>
      </c>
      <c r="E43" s="1365">
        <v>88087</v>
      </c>
      <c r="F43" s="1365">
        <v>27109</v>
      </c>
      <c r="G43" s="1365">
        <v>29339</v>
      </c>
      <c r="H43" s="1365">
        <v>20362</v>
      </c>
      <c r="I43" s="1366">
        <v>11277</v>
      </c>
      <c r="J43" s="1365">
        <v>80996</v>
      </c>
      <c r="K43" s="1365">
        <v>24602</v>
      </c>
      <c r="L43" s="1365">
        <v>25221</v>
      </c>
      <c r="M43" s="1365">
        <v>22837</v>
      </c>
      <c r="N43" s="1365">
        <v>8336</v>
      </c>
      <c r="O43" s="1374"/>
      <c r="P43" s="1375"/>
      <c r="Q43" s="1423"/>
      <c r="R43" s="1424"/>
      <c r="S43" s="1424"/>
      <c r="T43" s="1418"/>
      <c r="U43" s="1425"/>
      <c r="V43" s="1425"/>
      <c r="W43" s="1423"/>
      <c r="X43" s="1423"/>
      <c r="Y43" s="1423"/>
      <c r="Z43" s="1423"/>
      <c r="AA43" s="1423"/>
      <c r="AB43" s="1423"/>
    </row>
    <row r="44" spans="1:28" s="1376" customFormat="1" ht="9.75" customHeight="1" x14ac:dyDescent="0.2">
      <c r="A44" s="1372"/>
      <c r="B44" s="1373"/>
      <c r="C44" s="1322"/>
      <c r="D44" s="1364" t="s">
        <v>165</v>
      </c>
      <c r="E44" s="1365">
        <v>5744</v>
      </c>
      <c r="F44" s="1365">
        <v>1635</v>
      </c>
      <c r="G44" s="1365">
        <v>1492</v>
      </c>
      <c r="H44" s="1365">
        <v>1390</v>
      </c>
      <c r="I44" s="1366">
        <v>1227</v>
      </c>
      <c r="J44" s="1365">
        <v>6155</v>
      </c>
      <c r="K44" s="1365">
        <v>1823</v>
      </c>
      <c r="L44" s="1365">
        <v>1462</v>
      </c>
      <c r="M44" s="1365">
        <v>1450</v>
      </c>
      <c r="N44" s="1365">
        <v>1420</v>
      </c>
      <c r="O44" s="1374"/>
      <c r="P44" s="1375"/>
      <c r="Q44" s="1423"/>
      <c r="R44" s="1424"/>
      <c r="S44" s="1424"/>
      <c r="T44" s="1418"/>
      <c r="U44" s="1425"/>
      <c r="V44" s="1425"/>
      <c r="W44" s="1423"/>
      <c r="X44" s="1423"/>
      <c r="Y44" s="1423"/>
      <c r="Z44" s="1423"/>
      <c r="AA44" s="1423"/>
      <c r="AB44" s="1423"/>
    </row>
    <row r="45" spans="1:28" s="1376" customFormat="1" ht="9.75" customHeight="1" x14ac:dyDescent="0.2">
      <c r="A45" s="1372"/>
      <c r="B45" s="1373"/>
      <c r="C45" s="1322" t="s">
        <v>56</v>
      </c>
      <c r="D45" s="1322"/>
      <c r="E45" s="1360">
        <v>35040</v>
      </c>
      <c r="F45" s="1360">
        <v>13818</v>
      </c>
      <c r="G45" s="1360">
        <v>11287</v>
      </c>
      <c r="H45" s="1360">
        <v>6548</v>
      </c>
      <c r="I45" s="1367">
        <v>3387</v>
      </c>
      <c r="J45" s="1360">
        <v>34031</v>
      </c>
      <c r="K45" s="1360">
        <v>12777</v>
      </c>
      <c r="L45" s="1360">
        <v>11353</v>
      </c>
      <c r="M45" s="1360">
        <v>6734</v>
      </c>
      <c r="N45" s="1360">
        <v>3167</v>
      </c>
      <c r="O45" s="1374"/>
      <c r="P45" s="1375"/>
      <c r="Q45" s="1423"/>
      <c r="R45" s="1424"/>
      <c r="S45" s="1424"/>
      <c r="T45" s="1418"/>
      <c r="U45" s="1425"/>
      <c r="V45" s="1425"/>
      <c r="W45" s="1423"/>
      <c r="X45" s="1423"/>
      <c r="Y45" s="1423"/>
      <c r="Z45" s="1423"/>
      <c r="AA45" s="1423"/>
      <c r="AB45" s="1423"/>
    </row>
    <row r="46" spans="1:28" s="1376" customFormat="1" ht="9.75" customHeight="1" x14ac:dyDescent="0.2">
      <c r="A46" s="1372"/>
      <c r="B46" s="1373"/>
      <c r="C46" s="1322"/>
      <c r="D46" s="1364" t="s">
        <v>164</v>
      </c>
      <c r="E46" s="1365">
        <v>32905</v>
      </c>
      <c r="F46" s="1365">
        <v>13064</v>
      </c>
      <c r="G46" s="1365">
        <v>10832</v>
      </c>
      <c r="H46" s="1365">
        <v>6163</v>
      </c>
      <c r="I46" s="1366">
        <v>2846</v>
      </c>
      <c r="J46" s="1365">
        <v>32168</v>
      </c>
      <c r="K46" s="1365">
        <v>12017</v>
      </c>
      <c r="L46" s="1365">
        <v>10891</v>
      </c>
      <c r="M46" s="1365">
        <v>6427</v>
      </c>
      <c r="N46" s="1365">
        <v>2833</v>
      </c>
      <c r="O46" s="1374"/>
      <c r="P46" s="1375"/>
      <c r="Q46" s="1423"/>
      <c r="R46" s="1424"/>
      <c r="S46" s="1424"/>
      <c r="T46" s="1418"/>
      <c r="U46" s="1425"/>
      <c r="V46" s="1425"/>
      <c r="W46" s="1423"/>
      <c r="X46" s="1423"/>
      <c r="Y46" s="1423"/>
      <c r="Z46" s="1423"/>
      <c r="AA46" s="1423"/>
      <c r="AB46" s="1423"/>
    </row>
    <row r="47" spans="1:28" s="1376" customFormat="1" ht="9.75" customHeight="1" x14ac:dyDescent="0.2">
      <c r="A47" s="1372"/>
      <c r="B47" s="1373"/>
      <c r="C47" s="1322"/>
      <c r="D47" s="1364" t="s">
        <v>165</v>
      </c>
      <c r="E47" s="1365">
        <v>2135</v>
      </c>
      <c r="F47" s="1365">
        <v>754</v>
      </c>
      <c r="G47" s="1365">
        <v>455</v>
      </c>
      <c r="H47" s="1365">
        <v>385</v>
      </c>
      <c r="I47" s="1366">
        <v>541</v>
      </c>
      <c r="J47" s="1365">
        <v>1863</v>
      </c>
      <c r="K47" s="1365">
        <v>760</v>
      </c>
      <c r="L47" s="1365">
        <v>462</v>
      </c>
      <c r="M47" s="1365">
        <v>307</v>
      </c>
      <c r="N47" s="1365">
        <v>334</v>
      </c>
      <c r="O47" s="1374"/>
      <c r="P47" s="1375"/>
      <c r="Q47" s="1423"/>
      <c r="R47" s="1424"/>
      <c r="S47" s="1424"/>
      <c r="T47" s="1418"/>
      <c r="U47" s="1425"/>
      <c r="V47" s="1425"/>
      <c r="W47" s="1423"/>
      <c r="X47" s="1423"/>
      <c r="Y47" s="1423"/>
      <c r="Z47" s="1423"/>
      <c r="AA47" s="1423"/>
      <c r="AB47" s="1423"/>
    </row>
    <row r="48" spans="1:28" s="1376" customFormat="1" ht="9.75" customHeight="1" x14ac:dyDescent="0.2">
      <c r="A48" s="1372"/>
      <c r="B48" s="1373"/>
      <c r="C48" s="1322" t="s">
        <v>74</v>
      </c>
      <c r="D48" s="1322"/>
      <c r="E48" s="1360">
        <v>117418</v>
      </c>
      <c r="F48" s="1360">
        <v>44537</v>
      </c>
      <c r="G48" s="1360">
        <v>40473</v>
      </c>
      <c r="H48" s="1360">
        <v>24712</v>
      </c>
      <c r="I48" s="1367">
        <v>7696</v>
      </c>
      <c r="J48" s="1360">
        <v>117234</v>
      </c>
      <c r="K48" s="1360">
        <v>42253</v>
      </c>
      <c r="L48" s="1360">
        <v>38690</v>
      </c>
      <c r="M48" s="1360">
        <v>27210</v>
      </c>
      <c r="N48" s="1360">
        <v>9081</v>
      </c>
      <c r="O48" s="1374"/>
      <c r="P48" s="1375"/>
      <c r="Q48" s="1423"/>
      <c r="R48" s="1424"/>
      <c r="S48" s="1424"/>
      <c r="T48" s="1418"/>
      <c r="U48" s="1425"/>
      <c r="V48" s="1425"/>
      <c r="W48" s="1423"/>
      <c r="X48" s="1423"/>
      <c r="Y48" s="1423"/>
      <c r="Z48" s="1423"/>
      <c r="AA48" s="1423"/>
      <c r="AB48" s="1423"/>
    </row>
    <row r="49" spans="1:28" s="1376" customFormat="1" ht="9.75" customHeight="1" x14ac:dyDescent="0.2">
      <c r="A49" s="1377"/>
      <c r="B49" s="1378"/>
      <c r="C49" s="1322"/>
      <c r="D49" s="1364" t="s">
        <v>164</v>
      </c>
      <c r="E49" s="1365">
        <v>110358</v>
      </c>
      <c r="F49" s="1365">
        <v>41731</v>
      </c>
      <c r="G49" s="1365">
        <v>38482</v>
      </c>
      <c r="H49" s="1365">
        <v>23335</v>
      </c>
      <c r="I49" s="1366">
        <v>6810</v>
      </c>
      <c r="J49" s="1365">
        <v>107744</v>
      </c>
      <c r="K49" s="1365">
        <v>38142</v>
      </c>
      <c r="L49" s="1365">
        <v>36281</v>
      </c>
      <c r="M49" s="1365">
        <v>25638</v>
      </c>
      <c r="N49" s="1365">
        <v>7683</v>
      </c>
      <c r="O49" s="1374"/>
      <c r="P49" s="1375"/>
      <c r="Q49" s="1423"/>
      <c r="R49" s="1424"/>
      <c r="S49" s="1424"/>
      <c r="T49" s="1418"/>
      <c r="U49" s="1425"/>
      <c r="V49" s="1425"/>
      <c r="W49" s="1423"/>
      <c r="X49" s="1423"/>
      <c r="Y49" s="1423"/>
      <c r="Z49" s="1423"/>
      <c r="AA49" s="1423"/>
      <c r="AB49" s="1423"/>
    </row>
    <row r="50" spans="1:28" s="1376" customFormat="1" ht="9.75" customHeight="1" x14ac:dyDescent="0.2">
      <c r="A50" s="1377"/>
      <c r="B50" s="1378"/>
      <c r="C50" s="1322"/>
      <c r="D50" s="1364" t="s">
        <v>165</v>
      </c>
      <c r="E50" s="1365">
        <v>7060</v>
      </c>
      <c r="F50" s="1365">
        <v>2806</v>
      </c>
      <c r="G50" s="1365">
        <v>1991</v>
      </c>
      <c r="H50" s="1365">
        <v>1377</v>
      </c>
      <c r="I50" s="1366">
        <v>886</v>
      </c>
      <c r="J50" s="1365">
        <v>9490</v>
      </c>
      <c r="K50" s="1365">
        <v>4111</v>
      </c>
      <c r="L50" s="1365">
        <v>2409</v>
      </c>
      <c r="M50" s="1365">
        <v>1572</v>
      </c>
      <c r="N50" s="1365">
        <v>1398</v>
      </c>
      <c r="O50" s="1374"/>
      <c r="P50" s="1375"/>
      <c r="Q50" s="1423"/>
      <c r="R50" s="1424"/>
      <c r="S50" s="1424"/>
      <c r="T50" s="1418"/>
      <c r="U50" s="1425"/>
      <c r="V50" s="1425"/>
      <c r="W50" s="1423"/>
      <c r="X50" s="1423"/>
      <c r="Y50" s="1423"/>
      <c r="Z50" s="1423"/>
      <c r="AA50" s="1423"/>
      <c r="AB50" s="1423"/>
    </row>
    <row r="51" spans="1:28" s="1376" customFormat="1" ht="9.75" customHeight="1" x14ac:dyDescent="0.2">
      <c r="A51" s="1377"/>
      <c r="B51" s="1378"/>
      <c r="C51" s="1322" t="s">
        <v>76</v>
      </c>
      <c r="D51" s="1322"/>
      <c r="E51" s="1360">
        <v>27586</v>
      </c>
      <c r="F51" s="1360">
        <v>11991</v>
      </c>
      <c r="G51" s="1360">
        <v>10580</v>
      </c>
      <c r="H51" s="1360">
        <v>4415</v>
      </c>
      <c r="I51" s="1367">
        <v>600</v>
      </c>
      <c r="J51" s="1360">
        <v>26456</v>
      </c>
      <c r="K51" s="1360">
        <v>10962</v>
      </c>
      <c r="L51" s="1360">
        <v>9717</v>
      </c>
      <c r="M51" s="1360">
        <v>3847</v>
      </c>
      <c r="N51" s="1360">
        <v>1930</v>
      </c>
      <c r="O51" s="1374"/>
      <c r="P51" s="1375"/>
      <c r="Q51" s="1423"/>
      <c r="R51" s="1424"/>
      <c r="S51" s="1424"/>
      <c r="T51" s="1418"/>
      <c r="U51" s="1425"/>
      <c r="V51" s="1425"/>
      <c r="W51" s="1423"/>
      <c r="X51" s="1423"/>
      <c r="Y51" s="1423"/>
      <c r="Z51" s="1423"/>
      <c r="AA51" s="1423"/>
      <c r="AB51" s="1423"/>
    </row>
    <row r="52" spans="1:28" s="1376" customFormat="1" ht="9.75" customHeight="1" x14ac:dyDescent="0.2">
      <c r="A52" s="1377"/>
      <c r="B52" s="1378"/>
      <c r="C52" s="1322"/>
      <c r="D52" s="1364" t="s">
        <v>164</v>
      </c>
      <c r="E52" s="1365">
        <v>26595</v>
      </c>
      <c r="F52" s="1365">
        <v>11541</v>
      </c>
      <c r="G52" s="1365">
        <v>10240</v>
      </c>
      <c r="H52" s="1365">
        <v>4214</v>
      </c>
      <c r="I52" s="1366">
        <v>600</v>
      </c>
      <c r="J52" s="1365">
        <v>25281</v>
      </c>
      <c r="K52" s="1365">
        <v>10379</v>
      </c>
      <c r="L52" s="1365">
        <v>9367</v>
      </c>
      <c r="M52" s="1365">
        <v>3700</v>
      </c>
      <c r="N52" s="1365">
        <v>1835</v>
      </c>
      <c r="O52" s="1374"/>
      <c r="P52" s="1375"/>
      <c r="Q52" s="1423"/>
      <c r="R52" s="1424"/>
      <c r="S52" s="1424"/>
      <c r="T52" s="1418"/>
      <c r="U52" s="1425"/>
      <c r="V52" s="1425"/>
      <c r="W52" s="1423"/>
      <c r="X52" s="1423"/>
      <c r="Y52" s="1423"/>
      <c r="Z52" s="1423"/>
      <c r="AA52" s="1423"/>
      <c r="AB52" s="1423"/>
    </row>
    <row r="53" spans="1:28" s="1376" customFormat="1" ht="9.75" customHeight="1" x14ac:dyDescent="0.2">
      <c r="A53" s="1377"/>
      <c r="B53" s="1378"/>
      <c r="C53" s="1322"/>
      <c r="D53" s="1364" t="s">
        <v>165</v>
      </c>
      <c r="E53" s="1365">
        <v>991</v>
      </c>
      <c r="F53" s="1365">
        <v>450</v>
      </c>
      <c r="G53" s="1365">
        <v>340</v>
      </c>
      <c r="H53" s="1365">
        <v>201</v>
      </c>
      <c r="I53" s="1366">
        <v>0</v>
      </c>
      <c r="J53" s="1365">
        <v>1175</v>
      </c>
      <c r="K53" s="1365">
        <v>583</v>
      </c>
      <c r="L53" s="1365">
        <v>350</v>
      </c>
      <c r="M53" s="1365">
        <v>147</v>
      </c>
      <c r="N53" s="1365">
        <v>95</v>
      </c>
      <c r="O53" s="1374"/>
      <c r="P53" s="1375"/>
      <c r="Q53" s="1423"/>
      <c r="R53" s="1424"/>
      <c r="S53" s="1424"/>
      <c r="T53" s="1418"/>
      <c r="U53" s="1425"/>
      <c r="V53" s="1425"/>
      <c r="W53" s="1423"/>
      <c r="X53" s="1423"/>
      <c r="Y53" s="1423"/>
      <c r="Z53" s="1423"/>
      <c r="AA53" s="1423"/>
      <c r="AB53" s="1423"/>
    </row>
    <row r="54" spans="1:28" s="1376" customFormat="1" ht="9.75" customHeight="1" x14ac:dyDescent="0.2">
      <c r="A54" s="1377"/>
      <c r="B54" s="1378"/>
      <c r="C54" s="1322" t="s">
        <v>60</v>
      </c>
      <c r="D54" s="1322"/>
      <c r="E54" s="1360">
        <v>125525</v>
      </c>
      <c r="F54" s="1360">
        <v>42026</v>
      </c>
      <c r="G54" s="1360">
        <v>46820</v>
      </c>
      <c r="H54" s="1360">
        <v>27565</v>
      </c>
      <c r="I54" s="1367">
        <v>9114</v>
      </c>
      <c r="J54" s="1360">
        <v>121050</v>
      </c>
      <c r="K54" s="1360">
        <v>38418</v>
      </c>
      <c r="L54" s="1360">
        <v>44248</v>
      </c>
      <c r="M54" s="1360">
        <v>28526</v>
      </c>
      <c r="N54" s="1360">
        <v>9858</v>
      </c>
      <c r="O54" s="1374"/>
      <c r="P54" s="1375"/>
      <c r="Q54" s="1423"/>
      <c r="R54" s="1424"/>
      <c r="S54" s="1424"/>
      <c r="T54" s="1418"/>
      <c r="U54" s="1425"/>
      <c r="V54" s="1425"/>
      <c r="W54" s="1423"/>
      <c r="X54" s="1423"/>
      <c r="Y54" s="1423"/>
      <c r="Z54" s="1423"/>
      <c r="AA54" s="1423"/>
      <c r="AB54" s="1423"/>
    </row>
    <row r="55" spans="1:28" s="1376" customFormat="1" ht="9.75" customHeight="1" x14ac:dyDescent="0.2">
      <c r="A55" s="1377"/>
      <c r="B55" s="1378"/>
      <c r="C55" s="1322"/>
      <c r="D55" s="1364" t="s">
        <v>164</v>
      </c>
      <c r="E55" s="1365">
        <v>119867</v>
      </c>
      <c r="F55" s="1365">
        <v>39994</v>
      </c>
      <c r="G55" s="1365">
        <v>44961</v>
      </c>
      <c r="H55" s="1365">
        <v>26272</v>
      </c>
      <c r="I55" s="1366">
        <v>8640</v>
      </c>
      <c r="J55" s="1365">
        <v>115384</v>
      </c>
      <c r="K55" s="1365">
        <v>35870</v>
      </c>
      <c r="L55" s="1365">
        <v>42405</v>
      </c>
      <c r="M55" s="1365">
        <v>27597</v>
      </c>
      <c r="N55" s="1365">
        <v>9512</v>
      </c>
      <c r="O55" s="1374"/>
      <c r="P55" s="1375"/>
      <c r="Q55" s="1423"/>
      <c r="R55" s="1424"/>
      <c r="S55" s="1424"/>
      <c r="T55" s="1418"/>
      <c r="U55" s="1425"/>
      <c r="V55" s="1425"/>
      <c r="W55" s="1423"/>
      <c r="X55" s="1423"/>
      <c r="Y55" s="1423"/>
      <c r="Z55" s="1423"/>
      <c r="AA55" s="1423"/>
      <c r="AB55" s="1423"/>
    </row>
    <row r="56" spans="1:28" s="1376" customFormat="1" ht="9.75" customHeight="1" x14ac:dyDescent="0.2">
      <c r="A56" s="1377"/>
      <c r="B56" s="1378"/>
      <c r="C56" s="1322"/>
      <c r="D56" s="1364" t="s">
        <v>165</v>
      </c>
      <c r="E56" s="1365">
        <v>5658</v>
      </c>
      <c r="F56" s="1365">
        <v>2032</v>
      </c>
      <c r="G56" s="1365">
        <v>1859</v>
      </c>
      <c r="H56" s="1365">
        <v>1293</v>
      </c>
      <c r="I56" s="1366">
        <v>474</v>
      </c>
      <c r="J56" s="1365">
        <v>5666</v>
      </c>
      <c r="K56" s="1365">
        <v>2548</v>
      </c>
      <c r="L56" s="1365">
        <v>1843</v>
      </c>
      <c r="M56" s="1365">
        <v>929</v>
      </c>
      <c r="N56" s="1365">
        <v>346</v>
      </c>
      <c r="O56" s="1374"/>
      <c r="P56" s="1375"/>
      <c r="Q56" s="1423"/>
      <c r="R56" s="1424"/>
      <c r="S56" s="1424"/>
      <c r="T56" s="1418"/>
      <c r="U56" s="1425"/>
      <c r="V56" s="1425"/>
      <c r="W56" s="1423"/>
      <c r="X56" s="1423"/>
      <c r="Y56" s="1423"/>
      <c r="Z56" s="1423"/>
      <c r="AA56" s="1423"/>
      <c r="AB56" s="1423"/>
    </row>
    <row r="57" spans="1:28" s="1376" customFormat="1" ht="9.75" customHeight="1" x14ac:dyDescent="0.2">
      <c r="A57" s="1377"/>
      <c r="B57" s="1378"/>
      <c r="C57" s="1322" t="s">
        <v>59</v>
      </c>
      <c r="D57" s="1322"/>
      <c r="E57" s="1360">
        <v>753591</v>
      </c>
      <c r="F57" s="1360">
        <v>166027</v>
      </c>
      <c r="G57" s="1360">
        <v>198947</v>
      </c>
      <c r="H57" s="1360">
        <v>177129</v>
      </c>
      <c r="I57" s="1367">
        <v>211488</v>
      </c>
      <c r="J57" s="1360">
        <v>739126</v>
      </c>
      <c r="K57" s="1360">
        <v>151841</v>
      </c>
      <c r="L57" s="1360">
        <v>184887</v>
      </c>
      <c r="M57" s="1360">
        <v>171710</v>
      </c>
      <c r="N57" s="1360">
        <v>230688</v>
      </c>
      <c r="O57" s="1374"/>
      <c r="P57" s="1375"/>
      <c r="Q57" s="1423"/>
      <c r="R57" s="1424"/>
      <c r="S57" s="1424"/>
      <c r="T57" s="1418"/>
      <c r="U57" s="1425"/>
      <c r="V57" s="1425"/>
      <c r="W57" s="1423"/>
      <c r="X57" s="1423"/>
      <c r="Y57" s="1423"/>
      <c r="Z57" s="1423"/>
      <c r="AA57" s="1423"/>
      <c r="AB57" s="1423"/>
    </row>
    <row r="58" spans="1:28" s="1376" customFormat="1" ht="9.75" customHeight="1" x14ac:dyDescent="0.2">
      <c r="A58" s="1377"/>
      <c r="B58" s="1378"/>
      <c r="C58" s="1322"/>
      <c r="D58" s="1364" t="s">
        <v>164</v>
      </c>
      <c r="E58" s="1365">
        <v>688531</v>
      </c>
      <c r="F58" s="1365">
        <v>155144</v>
      </c>
      <c r="G58" s="1365">
        <v>187695</v>
      </c>
      <c r="H58" s="1365">
        <v>166857</v>
      </c>
      <c r="I58" s="1366">
        <v>178835</v>
      </c>
      <c r="J58" s="1365">
        <v>663456</v>
      </c>
      <c r="K58" s="1365">
        <v>138869</v>
      </c>
      <c r="L58" s="1365">
        <v>172023</v>
      </c>
      <c r="M58" s="1365">
        <v>160269</v>
      </c>
      <c r="N58" s="1365">
        <v>192295</v>
      </c>
      <c r="O58" s="1374"/>
      <c r="P58" s="1375"/>
      <c r="Q58" s="1423"/>
      <c r="R58" s="1424"/>
      <c r="S58" s="1424"/>
      <c r="T58" s="1418"/>
      <c r="U58" s="1425"/>
      <c r="V58" s="1425"/>
      <c r="W58" s="1423"/>
      <c r="X58" s="1423"/>
      <c r="Y58" s="1423"/>
      <c r="Z58" s="1423"/>
      <c r="AA58" s="1423"/>
      <c r="AB58" s="1423"/>
    </row>
    <row r="59" spans="1:28" s="1376" customFormat="1" ht="9.75" customHeight="1" x14ac:dyDescent="0.2">
      <c r="A59" s="1377"/>
      <c r="B59" s="1378"/>
      <c r="C59" s="1322"/>
      <c r="D59" s="1364" t="s">
        <v>165</v>
      </c>
      <c r="E59" s="1365">
        <v>65060</v>
      </c>
      <c r="F59" s="1365">
        <v>10883</v>
      </c>
      <c r="G59" s="1365">
        <v>11252</v>
      </c>
      <c r="H59" s="1365">
        <v>10272</v>
      </c>
      <c r="I59" s="1366">
        <v>32653</v>
      </c>
      <c r="J59" s="1365">
        <v>75670</v>
      </c>
      <c r="K59" s="1365">
        <v>12972</v>
      </c>
      <c r="L59" s="1365">
        <v>12864</v>
      </c>
      <c r="M59" s="1365">
        <v>11441</v>
      </c>
      <c r="N59" s="1365">
        <v>38393</v>
      </c>
      <c r="O59" s="1374"/>
      <c r="P59" s="1375"/>
      <c r="Q59" s="1423"/>
      <c r="R59" s="1424"/>
      <c r="S59" s="1424"/>
      <c r="T59" s="1418"/>
      <c r="U59" s="1425"/>
      <c r="V59" s="1425"/>
      <c r="W59" s="1423"/>
      <c r="X59" s="1423"/>
      <c r="Y59" s="1423"/>
      <c r="Z59" s="1423"/>
      <c r="AA59" s="1423"/>
      <c r="AB59" s="1423"/>
    </row>
    <row r="60" spans="1:28" s="1376" customFormat="1" ht="9.75" customHeight="1" x14ac:dyDescent="0.2">
      <c r="A60" s="1377"/>
      <c r="B60" s="1378"/>
      <c r="C60" s="1322" t="s">
        <v>57</v>
      </c>
      <c r="D60" s="1322"/>
      <c r="E60" s="1360">
        <v>20158</v>
      </c>
      <c r="F60" s="1360">
        <v>7948</v>
      </c>
      <c r="G60" s="1360">
        <v>7326</v>
      </c>
      <c r="H60" s="1360">
        <v>4494</v>
      </c>
      <c r="I60" s="1367">
        <v>390</v>
      </c>
      <c r="J60" s="1360">
        <v>19293</v>
      </c>
      <c r="K60" s="1360">
        <v>7133</v>
      </c>
      <c r="L60" s="1360">
        <v>6847</v>
      </c>
      <c r="M60" s="1360">
        <v>4325</v>
      </c>
      <c r="N60" s="1360">
        <v>988</v>
      </c>
      <c r="O60" s="1374"/>
      <c r="P60" s="1375"/>
      <c r="Q60" s="1423"/>
      <c r="R60" s="1424"/>
      <c r="S60" s="1424"/>
      <c r="T60" s="1418"/>
      <c r="U60" s="1425"/>
      <c r="V60" s="1425"/>
      <c r="W60" s="1423"/>
      <c r="X60" s="1423"/>
      <c r="Y60" s="1423"/>
      <c r="Z60" s="1423"/>
      <c r="AA60" s="1423"/>
      <c r="AB60" s="1423"/>
    </row>
    <row r="61" spans="1:28" s="1292" customFormat="1" ht="9" customHeight="1" x14ac:dyDescent="0.2">
      <c r="A61" s="499"/>
      <c r="B61" s="1379"/>
      <c r="C61" s="1322"/>
      <c r="D61" s="1364" t="s">
        <v>164</v>
      </c>
      <c r="E61" s="1365">
        <v>19189</v>
      </c>
      <c r="F61" s="1365">
        <v>7530</v>
      </c>
      <c r="G61" s="1365">
        <v>7090</v>
      </c>
      <c r="H61" s="1365">
        <v>4179</v>
      </c>
      <c r="I61" s="1366">
        <v>390</v>
      </c>
      <c r="J61" s="1365">
        <v>18493</v>
      </c>
      <c r="K61" s="1365">
        <v>6677</v>
      </c>
      <c r="L61" s="1365">
        <v>6624</v>
      </c>
      <c r="M61" s="1365">
        <v>4204</v>
      </c>
      <c r="N61" s="1365">
        <v>988</v>
      </c>
      <c r="O61" s="1374"/>
      <c r="P61" s="1375"/>
      <c r="Q61" s="1426"/>
      <c r="R61" s="1427"/>
      <c r="S61" s="1427"/>
      <c r="T61" s="1418"/>
      <c r="U61" s="1428"/>
      <c r="V61" s="1428"/>
      <c r="W61" s="1426"/>
      <c r="X61" s="1426"/>
      <c r="Y61" s="1426"/>
      <c r="Z61" s="1426"/>
      <c r="AA61" s="1426"/>
      <c r="AB61" s="1426"/>
    </row>
    <row r="62" spans="1:28" s="1382" customFormat="1" ht="9" customHeight="1" x14ac:dyDescent="0.2">
      <c r="A62" s="1380"/>
      <c r="B62" s="1381"/>
      <c r="C62" s="1322"/>
      <c r="D62" s="1364" t="s">
        <v>165</v>
      </c>
      <c r="E62" s="1365">
        <v>969</v>
      </c>
      <c r="F62" s="1365">
        <v>418</v>
      </c>
      <c r="G62" s="1365">
        <v>236</v>
      </c>
      <c r="H62" s="1365">
        <v>315</v>
      </c>
      <c r="I62" s="1366">
        <v>0</v>
      </c>
      <c r="J62" s="1365">
        <v>800</v>
      </c>
      <c r="K62" s="1365">
        <v>456</v>
      </c>
      <c r="L62" s="1365">
        <v>223</v>
      </c>
      <c r="M62" s="1365">
        <v>121</v>
      </c>
      <c r="N62" s="1365">
        <v>0</v>
      </c>
      <c r="O62" s="1374"/>
      <c r="P62" s="1375"/>
      <c r="Q62" s="1429"/>
      <c r="R62" s="1404"/>
      <c r="S62" s="1404"/>
      <c r="T62" s="1418"/>
      <c r="U62" s="1430"/>
      <c r="V62" s="1430"/>
      <c r="W62" s="1429"/>
      <c r="X62" s="1429"/>
      <c r="Y62" s="1429"/>
      <c r="Z62" s="1429"/>
      <c r="AA62" s="1429"/>
      <c r="AB62" s="1429"/>
    </row>
    <row r="63" spans="1:28" s="1382" customFormat="1" ht="9.75" customHeight="1" x14ac:dyDescent="0.2">
      <c r="A63" s="1380"/>
      <c r="B63" s="1380"/>
      <c r="C63" s="1322" t="s">
        <v>63</v>
      </c>
      <c r="D63" s="1322"/>
      <c r="E63" s="1360">
        <v>505881</v>
      </c>
      <c r="F63" s="1360">
        <v>132891</v>
      </c>
      <c r="G63" s="1360">
        <v>165286</v>
      </c>
      <c r="H63" s="1360">
        <v>128455</v>
      </c>
      <c r="I63" s="1367">
        <v>79249</v>
      </c>
      <c r="J63" s="1360">
        <v>498411</v>
      </c>
      <c r="K63" s="1360">
        <v>123765</v>
      </c>
      <c r="L63" s="1360">
        <v>156558</v>
      </c>
      <c r="M63" s="1360">
        <v>127391</v>
      </c>
      <c r="N63" s="1360">
        <v>90697</v>
      </c>
      <c r="O63" s="1374"/>
      <c r="P63" s="1375"/>
      <c r="Q63" s="1429"/>
      <c r="R63" s="1404"/>
      <c r="S63" s="1404"/>
      <c r="T63" s="1418"/>
      <c r="U63" s="1430"/>
      <c r="V63" s="1430"/>
      <c r="W63" s="1429"/>
      <c r="X63" s="1429"/>
      <c r="Y63" s="1429"/>
      <c r="Z63" s="1429"/>
      <c r="AA63" s="1429"/>
      <c r="AB63" s="1429"/>
    </row>
    <row r="64" spans="1:28" s="1382" customFormat="1" ht="9" customHeight="1" x14ac:dyDescent="0.2">
      <c r="A64" s="1380"/>
      <c r="B64" s="1380"/>
      <c r="C64" s="1322"/>
      <c r="D64" s="1364" t="s">
        <v>164</v>
      </c>
      <c r="E64" s="1365">
        <v>469666</v>
      </c>
      <c r="F64" s="1365">
        <v>125784</v>
      </c>
      <c r="G64" s="1365">
        <v>157625</v>
      </c>
      <c r="H64" s="1365">
        <v>121265</v>
      </c>
      <c r="I64" s="1366">
        <v>64992</v>
      </c>
      <c r="J64" s="1365">
        <v>457659</v>
      </c>
      <c r="K64" s="1365">
        <v>114137</v>
      </c>
      <c r="L64" s="1365">
        <v>148502</v>
      </c>
      <c r="M64" s="1365">
        <v>119406</v>
      </c>
      <c r="N64" s="1365">
        <v>75614</v>
      </c>
      <c r="O64" s="1374"/>
      <c r="P64" s="1375"/>
      <c r="Q64" s="1429"/>
      <c r="R64" s="1404"/>
      <c r="S64" s="1404"/>
      <c r="T64" s="1418"/>
      <c r="U64" s="1430"/>
      <c r="V64" s="1430"/>
      <c r="W64" s="1429"/>
      <c r="X64" s="1429"/>
      <c r="Y64" s="1429"/>
      <c r="Z64" s="1429"/>
      <c r="AA64" s="1429"/>
      <c r="AB64" s="1429"/>
    </row>
    <row r="65" spans="1:28" s="1382" customFormat="1" ht="9" customHeight="1" x14ac:dyDescent="0.2">
      <c r="A65" s="1380"/>
      <c r="B65" s="1380"/>
      <c r="C65" s="1322"/>
      <c r="D65" s="1364" t="s">
        <v>165</v>
      </c>
      <c r="E65" s="1365">
        <v>36215</v>
      </c>
      <c r="F65" s="1365">
        <v>7107</v>
      </c>
      <c r="G65" s="1365">
        <v>7661</v>
      </c>
      <c r="H65" s="1365">
        <v>7190</v>
      </c>
      <c r="I65" s="1366">
        <v>14257</v>
      </c>
      <c r="J65" s="1365">
        <v>40752</v>
      </c>
      <c r="K65" s="1365">
        <v>9628</v>
      </c>
      <c r="L65" s="1365">
        <v>8056</v>
      </c>
      <c r="M65" s="1365">
        <v>7985</v>
      </c>
      <c r="N65" s="1365">
        <v>15083</v>
      </c>
      <c r="O65" s="1374"/>
      <c r="P65" s="1375"/>
      <c r="Q65" s="1429"/>
      <c r="R65" s="1404"/>
      <c r="S65" s="1404"/>
      <c r="T65" s="1418"/>
      <c r="U65" s="1430"/>
      <c r="V65" s="1430"/>
      <c r="W65" s="1429"/>
      <c r="X65" s="1429"/>
      <c r="Y65" s="1429"/>
      <c r="Z65" s="1429"/>
      <c r="AA65" s="1429"/>
      <c r="AB65" s="1429"/>
    </row>
    <row r="66" spans="1:28" s="1385" customFormat="1" ht="9.75" customHeight="1" x14ac:dyDescent="0.2">
      <c r="A66" s="1383"/>
      <c r="B66" s="1384"/>
      <c r="C66" s="1322" t="s">
        <v>591</v>
      </c>
      <c r="D66" s="1322"/>
      <c r="E66" s="1360">
        <v>103344</v>
      </c>
      <c r="F66" s="1360">
        <v>35018</v>
      </c>
      <c r="G66" s="1360">
        <v>35047</v>
      </c>
      <c r="H66" s="1360">
        <v>23989</v>
      </c>
      <c r="I66" s="1367">
        <v>9290</v>
      </c>
      <c r="J66" s="1360">
        <v>92191</v>
      </c>
      <c r="K66" s="1360">
        <v>30066</v>
      </c>
      <c r="L66" s="1360">
        <v>33275</v>
      </c>
      <c r="M66" s="1360">
        <v>21531</v>
      </c>
      <c r="N66" s="1360">
        <v>7319</v>
      </c>
      <c r="O66" s="1328"/>
      <c r="P66" s="1307"/>
      <c r="Q66" s="1431"/>
      <c r="R66" s="1416"/>
      <c r="S66" s="1416"/>
      <c r="T66" s="1418"/>
      <c r="U66" s="1432"/>
      <c r="V66" s="1432"/>
      <c r="W66" s="1431"/>
      <c r="X66" s="1431"/>
      <c r="Y66" s="1431"/>
      <c r="Z66" s="1431"/>
      <c r="AA66" s="1431"/>
      <c r="AB66" s="1431"/>
    </row>
    <row r="67" spans="1:28" s="1385" customFormat="1" ht="9" customHeight="1" x14ac:dyDescent="0.2">
      <c r="A67" s="1383"/>
      <c r="B67" s="1384"/>
      <c r="C67" s="1322"/>
      <c r="D67" s="1364" t="s">
        <v>164</v>
      </c>
      <c r="E67" s="1365">
        <v>97305</v>
      </c>
      <c r="F67" s="1365">
        <v>33089</v>
      </c>
      <c r="G67" s="1365">
        <v>33585</v>
      </c>
      <c r="H67" s="1365">
        <v>22533</v>
      </c>
      <c r="I67" s="1366">
        <v>8098</v>
      </c>
      <c r="J67" s="1365">
        <v>87455</v>
      </c>
      <c r="K67" s="1365">
        <v>27871</v>
      </c>
      <c r="L67" s="1365">
        <v>31753</v>
      </c>
      <c r="M67" s="1365">
        <v>20554</v>
      </c>
      <c r="N67" s="1365">
        <v>7277</v>
      </c>
      <c r="O67" s="1328"/>
      <c r="P67" s="1307"/>
      <c r="Q67" s="1431"/>
      <c r="R67" s="1416"/>
      <c r="S67" s="1416"/>
      <c r="T67" s="1418"/>
      <c r="U67" s="1432"/>
      <c r="V67" s="1432"/>
      <c r="W67" s="1431"/>
      <c r="X67" s="1431"/>
      <c r="Y67" s="1431"/>
      <c r="Z67" s="1431"/>
      <c r="AA67" s="1431"/>
      <c r="AB67" s="1431"/>
    </row>
    <row r="68" spans="1:28" s="1385" customFormat="1" ht="9" customHeight="1" x14ac:dyDescent="0.2">
      <c r="A68" s="1383"/>
      <c r="B68" s="1384"/>
      <c r="C68" s="1322"/>
      <c r="D68" s="1364" t="s">
        <v>165</v>
      </c>
      <c r="E68" s="1365">
        <v>6039</v>
      </c>
      <c r="F68" s="1365">
        <v>1929</v>
      </c>
      <c r="G68" s="1365">
        <v>1462</v>
      </c>
      <c r="H68" s="1365">
        <v>1456</v>
      </c>
      <c r="I68" s="1366">
        <v>1192</v>
      </c>
      <c r="J68" s="1365">
        <v>4736</v>
      </c>
      <c r="K68" s="1365">
        <v>2195</v>
      </c>
      <c r="L68" s="1365">
        <v>1522</v>
      </c>
      <c r="M68" s="1365">
        <v>977</v>
      </c>
      <c r="N68" s="1365">
        <v>42</v>
      </c>
      <c r="O68" s="1386"/>
      <c r="P68" s="1307"/>
      <c r="Q68" s="1431"/>
      <c r="R68" s="1416"/>
      <c r="S68" s="1416"/>
      <c r="T68" s="1418"/>
      <c r="U68" s="1432"/>
      <c r="V68" s="1432"/>
      <c r="W68" s="1431"/>
      <c r="X68" s="1431"/>
      <c r="Y68" s="1431"/>
      <c r="Z68" s="1431"/>
      <c r="AA68" s="1431"/>
      <c r="AB68" s="1431"/>
    </row>
    <row r="69" spans="1:28" ht="9.75" customHeight="1" x14ac:dyDescent="0.2">
      <c r="A69" s="1295"/>
      <c r="B69" s="1295"/>
      <c r="C69" s="1322" t="s">
        <v>58</v>
      </c>
      <c r="D69" s="1322"/>
      <c r="E69" s="1360">
        <v>154720</v>
      </c>
      <c r="F69" s="1360">
        <v>44424</v>
      </c>
      <c r="G69" s="1360">
        <v>50417</v>
      </c>
      <c r="H69" s="1360">
        <v>36271</v>
      </c>
      <c r="I69" s="1367">
        <v>23608</v>
      </c>
      <c r="J69" s="1360">
        <v>138934</v>
      </c>
      <c r="K69" s="1360">
        <v>39644</v>
      </c>
      <c r="L69" s="1360">
        <v>43772</v>
      </c>
      <c r="M69" s="1360">
        <v>30380</v>
      </c>
      <c r="N69" s="1360">
        <v>25138</v>
      </c>
      <c r="O69" s="1328"/>
      <c r="P69" s="1295"/>
      <c r="S69" s="1404"/>
      <c r="T69" s="1418"/>
      <c r="U69" s="1430"/>
      <c r="V69" s="1430"/>
    </row>
    <row r="70" spans="1:28" s="1385" customFormat="1" ht="9" customHeight="1" x14ac:dyDescent="0.2">
      <c r="A70" s="1383"/>
      <c r="B70" s="1384"/>
      <c r="C70" s="1322"/>
      <c r="D70" s="1364" t="s">
        <v>164</v>
      </c>
      <c r="E70" s="1365">
        <v>143876</v>
      </c>
      <c r="F70" s="1365">
        <v>41427</v>
      </c>
      <c r="G70" s="1365">
        <v>47149</v>
      </c>
      <c r="H70" s="1365">
        <v>33956</v>
      </c>
      <c r="I70" s="1366">
        <v>21344</v>
      </c>
      <c r="J70" s="1365">
        <v>127716</v>
      </c>
      <c r="K70" s="1365">
        <v>35855</v>
      </c>
      <c r="L70" s="1365">
        <v>40494</v>
      </c>
      <c r="M70" s="1365">
        <v>28243</v>
      </c>
      <c r="N70" s="1365">
        <v>23124</v>
      </c>
      <c r="O70" s="1328"/>
      <c r="P70" s="1307"/>
      <c r="Q70" s="1431"/>
      <c r="R70" s="1416"/>
      <c r="S70" s="1416"/>
      <c r="T70" s="1418"/>
      <c r="U70" s="1432"/>
      <c r="V70" s="1432"/>
      <c r="W70" s="1431"/>
      <c r="X70" s="1431"/>
      <c r="Y70" s="1431"/>
      <c r="Z70" s="1431"/>
      <c r="AA70" s="1431"/>
      <c r="AB70" s="1431"/>
    </row>
    <row r="71" spans="1:28" s="1385" customFormat="1" ht="9" customHeight="1" x14ac:dyDescent="0.2">
      <c r="A71" s="1383"/>
      <c r="B71" s="1384"/>
      <c r="C71" s="1322"/>
      <c r="D71" s="1364" t="s">
        <v>165</v>
      </c>
      <c r="E71" s="1365">
        <v>10844</v>
      </c>
      <c r="F71" s="1365">
        <v>2997</v>
      </c>
      <c r="G71" s="1365">
        <v>3268</v>
      </c>
      <c r="H71" s="1365">
        <v>2315</v>
      </c>
      <c r="I71" s="1366">
        <v>2264</v>
      </c>
      <c r="J71" s="1365">
        <v>11218</v>
      </c>
      <c r="K71" s="1365">
        <v>3789</v>
      </c>
      <c r="L71" s="1365">
        <v>3278</v>
      </c>
      <c r="M71" s="1365">
        <v>2137</v>
      </c>
      <c r="N71" s="1365">
        <v>2014</v>
      </c>
      <c r="O71" s="1328"/>
      <c r="P71" s="1307"/>
      <c r="Q71" s="1431"/>
      <c r="R71" s="1416"/>
      <c r="S71" s="1416"/>
      <c r="T71" s="1418"/>
      <c r="U71" s="1432"/>
      <c r="V71" s="1432"/>
      <c r="W71" s="1431"/>
      <c r="X71" s="1431"/>
      <c r="Y71" s="1431"/>
      <c r="Z71" s="1431"/>
      <c r="AA71" s="1431"/>
      <c r="AB71" s="1431"/>
    </row>
    <row r="72" spans="1:28" s="1385" customFormat="1" ht="9.75" customHeight="1" x14ac:dyDescent="0.2">
      <c r="A72" s="1383"/>
      <c r="B72" s="1384"/>
      <c r="C72" s="1322" t="s">
        <v>65</v>
      </c>
      <c r="D72" s="1322"/>
      <c r="E72" s="1360">
        <v>50079</v>
      </c>
      <c r="F72" s="1360">
        <v>18085</v>
      </c>
      <c r="G72" s="1360">
        <v>16888</v>
      </c>
      <c r="H72" s="1360">
        <v>8474</v>
      </c>
      <c r="I72" s="1367">
        <v>6632</v>
      </c>
      <c r="J72" s="1360">
        <v>52609</v>
      </c>
      <c r="K72" s="1360">
        <v>17362</v>
      </c>
      <c r="L72" s="1360">
        <v>16011</v>
      </c>
      <c r="M72" s="1360">
        <v>9672</v>
      </c>
      <c r="N72" s="1360">
        <v>9564</v>
      </c>
      <c r="O72" s="1328"/>
      <c r="P72" s="1307"/>
      <c r="Q72" s="1431"/>
      <c r="R72" s="1416"/>
      <c r="S72" s="1416"/>
      <c r="T72" s="1418"/>
      <c r="U72" s="1432"/>
      <c r="V72" s="1432"/>
      <c r="W72" s="1431"/>
      <c r="X72" s="1431"/>
      <c r="Y72" s="1431"/>
      <c r="Z72" s="1431"/>
      <c r="AA72" s="1431"/>
      <c r="AB72" s="1431"/>
    </row>
    <row r="73" spans="1:28" s="1385" customFormat="1" ht="9" customHeight="1" x14ac:dyDescent="0.2">
      <c r="A73" s="1383"/>
      <c r="B73" s="1384"/>
      <c r="C73" s="1322"/>
      <c r="D73" s="1364" t="s">
        <v>164</v>
      </c>
      <c r="E73" s="1365">
        <v>46805</v>
      </c>
      <c r="F73" s="1365">
        <v>16876</v>
      </c>
      <c r="G73" s="1365">
        <v>16159</v>
      </c>
      <c r="H73" s="1365">
        <v>8162</v>
      </c>
      <c r="I73" s="1366">
        <v>5608</v>
      </c>
      <c r="J73" s="1365">
        <v>48568</v>
      </c>
      <c r="K73" s="1365">
        <v>15908</v>
      </c>
      <c r="L73" s="1365">
        <v>15295</v>
      </c>
      <c r="M73" s="1365">
        <v>9062</v>
      </c>
      <c r="N73" s="1365">
        <v>8303</v>
      </c>
      <c r="O73" s="1328"/>
      <c r="P73" s="1307"/>
      <c r="Q73" s="1431"/>
      <c r="R73" s="1416"/>
      <c r="S73" s="1416"/>
      <c r="T73" s="1418"/>
      <c r="U73" s="1432"/>
      <c r="V73" s="1432"/>
      <c r="W73" s="1431"/>
      <c r="X73" s="1431"/>
      <c r="Y73" s="1431"/>
      <c r="Z73" s="1431"/>
      <c r="AA73" s="1431"/>
      <c r="AB73" s="1431"/>
    </row>
    <row r="74" spans="1:28" s="1385" customFormat="1" ht="9" customHeight="1" x14ac:dyDescent="0.2">
      <c r="A74" s="1383"/>
      <c r="B74" s="1384"/>
      <c r="C74" s="1322"/>
      <c r="D74" s="1364" t="s">
        <v>165</v>
      </c>
      <c r="E74" s="1365">
        <v>3274</v>
      </c>
      <c r="F74" s="1365">
        <v>1209</v>
      </c>
      <c r="G74" s="1365">
        <v>729</v>
      </c>
      <c r="H74" s="1365">
        <v>312</v>
      </c>
      <c r="I74" s="1366">
        <v>1024</v>
      </c>
      <c r="J74" s="1365">
        <v>4041</v>
      </c>
      <c r="K74" s="1365">
        <v>1454</v>
      </c>
      <c r="L74" s="1365">
        <v>716</v>
      </c>
      <c r="M74" s="1365">
        <v>610</v>
      </c>
      <c r="N74" s="1365">
        <v>1261</v>
      </c>
      <c r="O74" s="1328"/>
      <c r="P74" s="1307"/>
      <c r="Q74" s="1431"/>
      <c r="R74" s="1416"/>
      <c r="S74" s="1416"/>
      <c r="T74" s="1418"/>
      <c r="U74" s="1432"/>
      <c r="V74" s="1432"/>
      <c r="W74" s="1431"/>
      <c r="X74" s="1431"/>
      <c r="Y74" s="1431"/>
      <c r="Z74" s="1431"/>
      <c r="AA74" s="1431"/>
      <c r="AB74" s="1431"/>
    </row>
    <row r="75" spans="1:28" s="1385" customFormat="1" ht="9.75" customHeight="1" x14ac:dyDescent="0.2">
      <c r="A75" s="1383"/>
      <c r="B75" s="1384"/>
      <c r="C75" s="1322" t="s">
        <v>67</v>
      </c>
      <c r="D75" s="1322"/>
      <c r="E75" s="1360">
        <v>31511</v>
      </c>
      <c r="F75" s="1360">
        <v>13850</v>
      </c>
      <c r="G75" s="1360">
        <v>11160</v>
      </c>
      <c r="H75" s="1360">
        <v>5947</v>
      </c>
      <c r="I75" s="1367">
        <v>554</v>
      </c>
      <c r="J75" s="1360">
        <v>30088</v>
      </c>
      <c r="K75" s="1360">
        <v>12707</v>
      </c>
      <c r="L75" s="1360">
        <v>10716</v>
      </c>
      <c r="M75" s="1360">
        <v>5624</v>
      </c>
      <c r="N75" s="1360">
        <v>1041</v>
      </c>
      <c r="O75" s="1328"/>
      <c r="P75" s="1307"/>
      <c r="Q75" s="1431"/>
      <c r="R75" s="1416"/>
      <c r="S75" s="1416"/>
      <c r="T75" s="1418"/>
      <c r="U75" s="1432"/>
      <c r="V75" s="1432"/>
      <c r="W75" s="1431"/>
      <c r="X75" s="1431"/>
      <c r="Y75" s="1431"/>
      <c r="Z75" s="1431"/>
      <c r="AA75" s="1431"/>
      <c r="AB75" s="1431"/>
    </row>
    <row r="76" spans="1:28" s="1385" customFormat="1" ht="9" customHeight="1" x14ac:dyDescent="0.2">
      <c r="A76" s="1383"/>
      <c r="B76" s="1384"/>
      <c r="C76" s="1322"/>
      <c r="D76" s="1364" t="s">
        <v>164</v>
      </c>
      <c r="E76" s="1365">
        <v>29603</v>
      </c>
      <c r="F76" s="1365">
        <v>13014</v>
      </c>
      <c r="G76" s="1365">
        <v>10709</v>
      </c>
      <c r="H76" s="1365">
        <v>5326</v>
      </c>
      <c r="I76" s="1366">
        <v>554</v>
      </c>
      <c r="J76" s="1365">
        <v>28197</v>
      </c>
      <c r="K76" s="1365">
        <v>11776</v>
      </c>
      <c r="L76" s="1365">
        <v>10159</v>
      </c>
      <c r="M76" s="1365">
        <v>5271</v>
      </c>
      <c r="N76" s="1365">
        <v>991</v>
      </c>
      <c r="O76" s="1328"/>
      <c r="P76" s="1307"/>
      <c r="Q76" s="1431"/>
      <c r="R76" s="1416"/>
      <c r="S76" s="1416"/>
      <c r="T76" s="1418"/>
      <c r="U76" s="1432"/>
      <c r="V76" s="1432"/>
      <c r="W76" s="1431"/>
      <c r="X76" s="1431"/>
      <c r="Y76" s="1431"/>
      <c r="Z76" s="1431"/>
      <c r="AA76" s="1431"/>
      <c r="AB76" s="1431"/>
    </row>
    <row r="77" spans="1:28" s="1385" customFormat="1" ht="9" customHeight="1" x14ac:dyDescent="0.2">
      <c r="A77" s="1383"/>
      <c r="B77" s="1384"/>
      <c r="C77" s="1322"/>
      <c r="D77" s="1364" t="s">
        <v>165</v>
      </c>
      <c r="E77" s="1365">
        <v>1908</v>
      </c>
      <c r="F77" s="1365">
        <v>836</v>
      </c>
      <c r="G77" s="1365">
        <v>451</v>
      </c>
      <c r="H77" s="1365">
        <v>621</v>
      </c>
      <c r="I77" s="1366">
        <v>0</v>
      </c>
      <c r="J77" s="1365">
        <v>1891</v>
      </c>
      <c r="K77" s="1365">
        <v>931</v>
      </c>
      <c r="L77" s="1365">
        <v>557</v>
      </c>
      <c r="M77" s="1365">
        <v>353</v>
      </c>
      <c r="N77" s="1365">
        <v>50</v>
      </c>
      <c r="O77" s="1328"/>
      <c r="P77" s="1307"/>
      <c r="Q77" s="1431"/>
      <c r="R77" s="1416"/>
      <c r="S77" s="1416"/>
      <c r="T77" s="1418"/>
      <c r="U77" s="1432"/>
      <c r="V77" s="1432"/>
      <c r="W77" s="1431"/>
      <c r="X77" s="1431"/>
      <c r="Y77" s="1431"/>
      <c r="Z77" s="1431"/>
      <c r="AA77" s="1431"/>
      <c r="AB77" s="1431"/>
    </row>
    <row r="78" spans="1:28" s="1385" customFormat="1" ht="9.75" customHeight="1" x14ac:dyDescent="0.2">
      <c r="A78" s="1383"/>
      <c r="B78" s="1384"/>
      <c r="C78" s="1322" t="s">
        <v>77</v>
      </c>
      <c r="D78" s="1322"/>
      <c r="E78" s="1360">
        <v>73655</v>
      </c>
      <c r="F78" s="1360">
        <v>24916</v>
      </c>
      <c r="G78" s="1360">
        <v>24129</v>
      </c>
      <c r="H78" s="1360">
        <v>15871</v>
      </c>
      <c r="I78" s="1367">
        <v>8739</v>
      </c>
      <c r="J78" s="1360">
        <v>71421</v>
      </c>
      <c r="K78" s="1360">
        <v>23660</v>
      </c>
      <c r="L78" s="1360">
        <v>22649</v>
      </c>
      <c r="M78" s="1360">
        <v>15315</v>
      </c>
      <c r="N78" s="1360">
        <v>9797</v>
      </c>
      <c r="O78" s="1328"/>
      <c r="P78" s="1307"/>
      <c r="Q78" s="1431"/>
      <c r="R78" s="1416"/>
      <c r="S78" s="1416"/>
      <c r="T78" s="1418"/>
      <c r="U78" s="1432"/>
      <c r="V78" s="1432"/>
      <c r="W78" s="1431"/>
      <c r="X78" s="1431"/>
      <c r="Y78" s="1431"/>
      <c r="Z78" s="1431"/>
      <c r="AA78" s="1431"/>
      <c r="AB78" s="1431"/>
    </row>
    <row r="79" spans="1:28" s="1385" customFormat="1" ht="9" customHeight="1" x14ac:dyDescent="0.2">
      <c r="A79" s="1383"/>
      <c r="B79" s="1384"/>
      <c r="C79" s="1322"/>
      <c r="D79" s="1364" t="s">
        <v>164</v>
      </c>
      <c r="E79" s="1365">
        <v>70111</v>
      </c>
      <c r="F79" s="1365">
        <v>23466</v>
      </c>
      <c r="G79" s="1365">
        <v>23129</v>
      </c>
      <c r="H79" s="1365">
        <v>15194</v>
      </c>
      <c r="I79" s="1366">
        <v>8322</v>
      </c>
      <c r="J79" s="1365">
        <v>67516</v>
      </c>
      <c r="K79" s="1365">
        <v>21984</v>
      </c>
      <c r="L79" s="1365">
        <v>21489</v>
      </c>
      <c r="M79" s="1365">
        <v>14485</v>
      </c>
      <c r="N79" s="1365">
        <v>9558</v>
      </c>
      <c r="O79" s="1328"/>
      <c r="P79" s="1307"/>
      <c r="Q79" s="1431"/>
      <c r="R79" s="1416"/>
      <c r="S79" s="1416"/>
      <c r="T79" s="1418"/>
      <c r="U79" s="1433"/>
      <c r="V79" s="1433"/>
      <c r="W79" s="1431"/>
      <c r="X79" s="1431"/>
      <c r="Y79" s="1431"/>
      <c r="Z79" s="1431"/>
      <c r="AA79" s="1431"/>
      <c r="AB79" s="1431"/>
    </row>
    <row r="80" spans="1:28" s="1385" customFormat="1" ht="9" customHeight="1" x14ac:dyDescent="0.2">
      <c r="A80" s="1383"/>
      <c r="B80" s="1384"/>
      <c r="C80" s="1322"/>
      <c r="D80" s="1364" t="s">
        <v>165</v>
      </c>
      <c r="E80" s="1365">
        <v>3544</v>
      </c>
      <c r="F80" s="1365">
        <v>1450</v>
      </c>
      <c r="G80" s="1365">
        <v>1000</v>
      </c>
      <c r="H80" s="1365">
        <v>677</v>
      </c>
      <c r="I80" s="1366">
        <v>417</v>
      </c>
      <c r="J80" s="1365">
        <v>3905</v>
      </c>
      <c r="K80" s="1365">
        <v>1676</v>
      </c>
      <c r="L80" s="1365">
        <v>1160</v>
      </c>
      <c r="M80" s="1365">
        <v>830</v>
      </c>
      <c r="N80" s="1365">
        <v>239</v>
      </c>
      <c r="O80" s="1328"/>
      <c r="P80" s="1307"/>
      <c r="Q80" s="1431"/>
      <c r="R80" s="1416"/>
      <c r="S80" s="1416"/>
      <c r="T80" s="1418"/>
      <c r="U80" s="1433"/>
      <c r="V80" s="1433"/>
      <c r="W80" s="1431"/>
      <c r="X80" s="1431"/>
      <c r="Y80" s="1431"/>
      <c r="Z80" s="1431"/>
      <c r="AA80" s="1431"/>
      <c r="AB80" s="1431"/>
    </row>
    <row r="81" spans="1:28" s="1385" customFormat="1" ht="10.5" customHeight="1" x14ac:dyDescent="0.2">
      <c r="A81" s="1383"/>
      <c r="B81" s="1384"/>
      <c r="C81" s="1387" t="s">
        <v>592</v>
      </c>
      <c r="D81" s="1388"/>
      <c r="E81" s="1388"/>
      <c r="F81" s="1389"/>
      <c r="G81" s="1390"/>
      <c r="H81" s="1390"/>
      <c r="I81" s="1387"/>
      <c r="J81" s="1387"/>
      <c r="K81" s="1387"/>
      <c r="L81" s="1387"/>
      <c r="M81" s="1391"/>
      <c r="N81" s="1392"/>
      <c r="O81" s="1328"/>
      <c r="P81" s="1307"/>
      <c r="Q81" s="1431"/>
      <c r="R81" s="1431"/>
      <c r="S81" s="1431"/>
      <c r="T81" s="1431"/>
      <c r="U81" s="1431"/>
      <c r="V81" s="1431"/>
      <c r="W81" s="1431"/>
      <c r="X81" s="1431"/>
      <c r="Y81" s="1431"/>
      <c r="Z81" s="1431"/>
      <c r="AA81" s="1431"/>
      <c r="AB81" s="1431"/>
    </row>
    <row r="82" spans="1:28" s="1385" customFormat="1" ht="9.75" customHeight="1" x14ac:dyDescent="0.2">
      <c r="A82" s="1383"/>
      <c r="B82" s="1384"/>
      <c r="C82" s="1393" t="s">
        <v>595</v>
      </c>
      <c r="D82" s="1394"/>
      <c r="E82" s="1394"/>
      <c r="F82" s="1395"/>
      <c r="G82" s="1395"/>
      <c r="H82" s="1395"/>
      <c r="I82" s="1395"/>
      <c r="J82" s="1296"/>
      <c r="K82" s="1396"/>
      <c r="L82" s="1296"/>
      <c r="M82" s="1391"/>
      <c r="N82" s="1391"/>
      <c r="O82" s="1328"/>
      <c r="P82" s="1307"/>
      <c r="Q82" s="1431"/>
      <c r="R82" s="1431"/>
      <c r="S82" s="1431"/>
      <c r="T82" s="1431"/>
      <c r="U82" s="1431"/>
      <c r="V82" s="1431"/>
      <c r="W82" s="1431"/>
      <c r="X82" s="1431"/>
      <c r="Y82" s="1431"/>
      <c r="Z82" s="1431"/>
      <c r="AA82" s="1431"/>
      <c r="AB82" s="1431"/>
    </row>
    <row r="83" spans="1:28" ht="13.5" customHeight="1" x14ac:dyDescent="0.2">
      <c r="A83" s="1295"/>
      <c r="B83" s="1295"/>
      <c r="C83" s="1397"/>
      <c r="D83" s="1397"/>
      <c r="E83" s="1397"/>
      <c r="F83" s="1397"/>
      <c r="G83" s="1397"/>
      <c r="H83" s="1397"/>
      <c r="I83" s="1397"/>
      <c r="J83" s="1397"/>
      <c r="K83" s="1397"/>
      <c r="L83" s="1397"/>
      <c r="M83" s="1617">
        <v>42917</v>
      </c>
      <c r="N83" s="1617"/>
      <c r="O83" s="1398">
        <v>13</v>
      </c>
      <c r="P83" s="1295"/>
    </row>
  </sheetData>
  <mergeCells count="7">
    <mergeCell ref="M83:N83"/>
    <mergeCell ref="B1:F1"/>
    <mergeCell ref="Q3:S3"/>
    <mergeCell ref="C5:E6"/>
    <mergeCell ref="C22:D23"/>
    <mergeCell ref="E22:I22"/>
    <mergeCell ref="J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25"/>
      <c r="C1" s="225"/>
      <c r="D1" s="225"/>
      <c r="E1" s="217"/>
      <c r="F1" s="217"/>
      <c r="G1" s="217"/>
      <c r="H1" s="217"/>
      <c r="I1" s="217"/>
      <c r="J1" s="217"/>
      <c r="K1" s="217"/>
      <c r="L1" s="1629" t="s">
        <v>321</v>
      </c>
      <c r="M1" s="1629"/>
      <c r="N1" s="1629"/>
      <c r="O1" s="1629"/>
      <c r="P1" s="131"/>
    </row>
    <row r="2" spans="1:16" ht="6" customHeight="1" x14ac:dyDescent="0.2">
      <c r="A2" s="131"/>
      <c r="B2" s="226"/>
      <c r="C2" s="388"/>
      <c r="D2" s="388"/>
      <c r="E2" s="216"/>
      <c r="F2" s="216"/>
      <c r="G2" s="216"/>
      <c r="H2" s="216"/>
      <c r="I2" s="216"/>
      <c r="J2" s="216"/>
      <c r="K2" s="216"/>
      <c r="L2" s="216"/>
      <c r="M2" s="216"/>
      <c r="N2" s="133"/>
      <c r="O2" s="133"/>
      <c r="P2" s="131"/>
    </row>
    <row r="3" spans="1:16" ht="13.5" customHeight="1" thickBot="1" x14ac:dyDescent="0.25">
      <c r="A3" s="131"/>
      <c r="B3" s="227"/>
      <c r="C3" s="134"/>
      <c r="D3" s="134"/>
      <c r="E3" s="134"/>
      <c r="F3" s="133"/>
      <c r="G3" s="133"/>
      <c r="H3" s="133"/>
      <c r="I3" s="133"/>
      <c r="J3" s="133"/>
      <c r="K3" s="133"/>
      <c r="L3" s="555"/>
      <c r="M3" s="555"/>
      <c r="N3" s="555" t="s">
        <v>70</v>
      </c>
      <c r="O3" s="555"/>
      <c r="P3" s="555"/>
    </row>
    <row r="4" spans="1:16" ht="15" customHeight="1" thickBot="1" x14ac:dyDescent="0.25">
      <c r="A4" s="131"/>
      <c r="B4" s="227"/>
      <c r="C4" s="241" t="s">
        <v>298</v>
      </c>
      <c r="D4" s="244"/>
      <c r="E4" s="244"/>
      <c r="F4" s="244"/>
      <c r="G4" s="244"/>
      <c r="H4" s="244"/>
      <c r="I4" s="244"/>
      <c r="J4" s="244"/>
      <c r="K4" s="244"/>
      <c r="L4" s="244"/>
      <c r="M4" s="244"/>
      <c r="N4" s="245"/>
      <c r="O4" s="555"/>
      <c r="P4" s="555"/>
    </row>
    <row r="5" spans="1:16" ht="7.5" customHeight="1" x14ac:dyDescent="0.2">
      <c r="A5" s="131"/>
      <c r="B5" s="227"/>
      <c r="C5" s="1630" t="s">
        <v>85</v>
      </c>
      <c r="D5" s="1630"/>
      <c r="E5" s="133"/>
      <c r="F5" s="11"/>
      <c r="G5" s="133"/>
      <c r="H5" s="133"/>
      <c r="I5" s="133"/>
      <c r="J5" s="133"/>
      <c r="K5" s="133"/>
      <c r="L5" s="555"/>
      <c r="M5" s="555"/>
      <c r="N5" s="555"/>
      <c r="O5" s="555"/>
      <c r="P5" s="555"/>
    </row>
    <row r="6" spans="1:16" ht="13.5" customHeight="1" x14ac:dyDescent="0.2">
      <c r="A6" s="131"/>
      <c r="B6" s="227"/>
      <c r="C6" s="1631"/>
      <c r="D6" s="1631"/>
      <c r="E6" s="81">
        <v>1999</v>
      </c>
      <c r="F6" s="81"/>
      <c r="G6" s="133"/>
      <c r="H6" s="82">
        <v>2011</v>
      </c>
      <c r="I6" s="82">
        <v>2012</v>
      </c>
      <c r="J6" s="82">
        <v>2013</v>
      </c>
      <c r="K6" s="82">
        <v>2014</v>
      </c>
      <c r="L6" s="82">
        <v>2015</v>
      </c>
      <c r="M6" s="82">
        <v>2016</v>
      </c>
      <c r="N6" s="82">
        <v>2017</v>
      </c>
      <c r="O6" s="555"/>
      <c r="P6" s="555"/>
    </row>
    <row r="7" spans="1:16" ht="2.25" customHeight="1" x14ac:dyDescent="0.2">
      <c r="A7" s="131"/>
      <c r="B7" s="227"/>
      <c r="C7" s="83"/>
      <c r="D7" s="83"/>
      <c r="E7" s="11"/>
      <c r="F7" s="11"/>
      <c r="G7" s="133"/>
      <c r="H7" s="11"/>
      <c r="I7" s="11"/>
      <c r="J7" s="11"/>
      <c r="K7" s="11"/>
      <c r="L7" s="11"/>
      <c r="M7" s="11"/>
      <c r="N7" s="11"/>
      <c r="O7" s="555"/>
      <c r="P7" s="555"/>
    </row>
    <row r="8" spans="1:16" ht="30" customHeight="1" x14ac:dyDescent="0.2">
      <c r="A8" s="131"/>
      <c r="B8" s="227"/>
      <c r="C8" s="1632" t="s">
        <v>297</v>
      </c>
      <c r="D8" s="1632"/>
      <c r="E8" s="1632"/>
      <c r="F8" s="1632"/>
      <c r="G8" s="215"/>
      <c r="H8" s="1060">
        <v>485</v>
      </c>
      <c r="I8" s="1060">
        <v>485</v>
      </c>
      <c r="J8" s="1060">
        <v>485</v>
      </c>
      <c r="K8" s="1060">
        <v>505</v>
      </c>
      <c r="L8" s="1060">
        <v>505</v>
      </c>
      <c r="M8" s="1060">
        <v>530</v>
      </c>
      <c r="N8" s="1060">
        <v>557</v>
      </c>
      <c r="O8" s="194"/>
      <c r="P8" s="194"/>
    </row>
    <row r="9" spans="1:16" ht="31.5" customHeight="1" x14ac:dyDescent="0.2">
      <c r="A9" s="131"/>
      <c r="B9" s="229"/>
      <c r="C9" s="193" t="s">
        <v>284</v>
      </c>
      <c r="D9" s="193"/>
      <c r="E9" s="190"/>
      <c r="F9" s="190"/>
      <c r="G9" s="192"/>
      <c r="H9" s="191" t="s">
        <v>283</v>
      </c>
      <c r="I9" s="550" t="s">
        <v>338</v>
      </c>
      <c r="J9" s="550" t="s">
        <v>338</v>
      </c>
      <c r="K9" s="191" t="s">
        <v>406</v>
      </c>
      <c r="L9" s="550" t="s">
        <v>338</v>
      </c>
      <c r="M9" s="191" t="s">
        <v>439</v>
      </c>
      <c r="N9" s="191" t="s">
        <v>488</v>
      </c>
      <c r="O9" s="191"/>
      <c r="P9" s="191"/>
    </row>
    <row r="10" spans="1:16" s="137" customFormat="1" ht="18" customHeight="1" x14ac:dyDescent="0.2">
      <c r="A10" s="135"/>
      <c r="B10" s="228"/>
      <c r="C10" s="138" t="s">
        <v>282</v>
      </c>
      <c r="D10" s="138"/>
      <c r="E10" s="190"/>
      <c r="F10" s="190"/>
      <c r="G10" s="136"/>
      <c r="H10" s="190" t="s">
        <v>281</v>
      </c>
      <c r="I10" s="550" t="s">
        <v>338</v>
      </c>
      <c r="J10" s="550" t="s">
        <v>338</v>
      </c>
      <c r="K10" s="550" t="s">
        <v>407</v>
      </c>
      <c r="L10" s="550" t="s">
        <v>338</v>
      </c>
      <c r="M10" s="550" t="s">
        <v>438</v>
      </c>
      <c r="N10" s="550" t="s">
        <v>487</v>
      </c>
      <c r="O10" s="190"/>
      <c r="P10" s="190"/>
    </row>
    <row r="11" spans="1:16" ht="20.25" customHeight="1" thickBot="1" x14ac:dyDescent="0.25">
      <c r="A11" s="131"/>
      <c r="B11" s="227"/>
      <c r="C11" s="557" t="s">
        <v>339</v>
      </c>
      <c r="D11" s="556"/>
      <c r="E11" s="133"/>
      <c r="F11" s="133"/>
      <c r="G11" s="133"/>
      <c r="H11" s="133"/>
      <c r="I11" s="133"/>
      <c r="J11" s="133"/>
      <c r="K11" s="133"/>
      <c r="L11" s="133"/>
      <c r="M11" s="133"/>
      <c r="N11" s="555"/>
      <c r="O11" s="133"/>
      <c r="P11" s="131"/>
    </row>
    <row r="12" spans="1:16" s="137" customFormat="1" ht="13.5" customHeight="1" thickBot="1" x14ac:dyDescent="0.25">
      <c r="A12" s="135"/>
      <c r="B12" s="228"/>
      <c r="C12" s="241" t="s">
        <v>280</v>
      </c>
      <c r="D12" s="242"/>
      <c r="E12" s="242"/>
      <c r="F12" s="242"/>
      <c r="G12" s="242"/>
      <c r="H12" s="242"/>
      <c r="I12" s="242"/>
      <c r="J12" s="242"/>
      <c r="K12" s="242"/>
      <c r="L12" s="242"/>
      <c r="M12" s="242"/>
      <c r="N12" s="243"/>
      <c r="O12" s="133"/>
      <c r="P12" s="131"/>
    </row>
    <row r="13" spans="1:16" ht="7.5" customHeight="1" x14ac:dyDescent="0.2">
      <c r="A13" s="131"/>
      <c r="B13" s="227"/>
      <c r="C13" s="1633" t="s">
        <v>277</v>
      </c>
      <c r="D13" s="1633"/>
      <c r="E13" s="139"/>
      <c r="F13" s="139"/>
      <c r="G13" s="84"/>
      <c r="H13" s="140"/>
      <c r="I13" s="140"/>
      <c r="J13" s="140"/>
      <c r="K13" s="140"/>
      <c r="L13" s="140"/>
      <c r="M13" s="140"/>
      <c r="N13" s="140"/>
      <c r="O13" s="133"/>
      <c r="P13" s="131"/>
    </row>
    <row r="14" spans="1:16" ht="13.5" customHeight="1" x14ac:dyDescent="0.2">
      <c r="A14" s="131"/>
      <c r="B14" s="227"/>
      <c r="C14" s="1634"/>
      <c r="D14" s="1634"/>
      <c r="E14" s="139"/>
      <c r="F14" s="139"/>
      <c r="G14" s="84"/>
      <c r="H14" s="1123">
        <v>2013</v>
      </c>
      <c r="I14" s="1635">
        <v>2014</v>
      </c>
      <c r="J14" s="1636"/>
      <c r="K14" s="1635">
        <v>2015</v>
      </c>
      <c r="L14" s="1636"/>
      <c r="M14" s="1635">
        <v>2016</v>
      </c>
      <c r="N14" s="1637"/>
      <c r="O14" s="133"/>
      <c r="P14" s="131"/>
    </row>
    <row r="15" spans="1:16" ht="12.75" customHeight="1" x14ac:dyDescent="0.2">
      <c r="A15" s="131"/>
      <c r="B15" s="227"/>
      <c r="C15" s="139"/>
      <c r="D15" s="139"/>
      <c r="E15" s="139"/>
      <c r="F15" s="139"/>
      <c r="G15" s="84"/>
      <c r="H15" s="463" t="s">
        <v>86</v>
      </c>
      <c r="I15" s="1121" t="s">
        <v>87</v>
      </c>
      <c r="J15" s="709" t="s">
        <v>86</v>
      </c>
      <c r="K15" s="1121" t="s">
        <v>87</v>
      </c>
      <c r="L15" s="463" t="s">
        <v>86</v>
      </c>
      <c r="M15" s="1121" t="s">
        <v>490</v>
      </c>
      <c r="N15" s="1291" t="s">
        <v>593</v>
      </c>
      <c r="O15" s="133"/>
      <c r="P15" s="131"/>
    </row>
    <row r="16" spans="1:16" ht="4.5" customHeight="1" x14ac:dyDescent="0.2">
      <c r="A16" s="131"/>
      <c r="B16" s="227"/>
      <c r="C16" s="139"/>
      <c r="D16" s="139"/>
      <c r="E16" s="139"/>
      <c r="F16" s="139"/>
      <c r="G16" s="84"/>
      <c r="H16" s="391"/>
      <c r="I16" s="391"/>
      <c r="J16" s="1124"/>
      <c r="K16" s="1124"/>
      <c r="L16" s="1124"/>
      <c r="M16" s="1124"/>
      <c r="N16" s="1125"/>
      <c r="O16" s="140"/>
      <c r="P16" s="131"/>
    </row>
    <row r="17" spans="1:20" ht="15" customHeight="1" x14ac:dyDescent="0.2">
      <c r="A17" s="131"/>
      <c r="B17" s="227"/>
      <c r="C17" s="209" t="s">
        <v>296</v>
      </c>
      <c r="D17" s="238"/>
      <c r="E17" s="233"/>
      <c r="F17" s="233"/>
      <c r="G17" s="240"/>
      <c r="H17" s="551">
        <v>958.81</v>
      </c>
      <c r="I17" s="985">
        <v>945.78</v>
      </c>
      <c r="J17" s="551">
        <v>946.97</v>
      </c>
      <c r="K17" s="991">
        <v>950.9</v>
      </c>
      <c r="L17" s="1093">
        <v>952.67243142082441</v>
      </c>
      <c r="M17" s="551">
        <v>957.61</v>
      </c>
      <c r="N17" s="551">
        <v>961.31</v>
      </c>
      <c r="O17" s="140"/>
      <c r="P17" s="131"/>
      <c r="Q17" s="551"/>
    </row>
    <row r="18" spans="1:20" ht="13.5" customHeight="1" x14ac:dyDescent="0.2">
      <c r="A18" s="131"/>
      <c r="B18" s="227"/>
      <c r="C18" s="560" t="s">
        <v>72</v>
      </c>
      <c r="D18" s="141"/>
      <c r="E18" s="139"/>
      <c r="F18" s="139"/>
      <c r="G18" s="84"/>
      <c r="H18" s="552">
        <v>1037.9100000000001</v>
      </c>
      <c r="I18" s="986">
        <v>1032.19</v>
      </c>
      <c r="J18" s="552">
        <v>1033.18</v>
      </c>
      <c r="K18" s="982">
        <v>1035.1600000000001</v>
      </c>
      <c r="L18" s="1094">
        <v>1034.2916578226188</v>
      </c>
      <c r="M18" s="552">
        <v>1038.3599999999999</v>
      </c>
      <c r="N18" s="552">
        <v>1045.1300000000001</v>
      </c>
      <c r="O18" s="140"/>
      <c r="P18" s="131"/>
      <c r="Q18" s="552"/>
      <c r="R18" s="1126"/>
      <c r="S18" s="1126"/>
      <c r="T18" s="1126"/>
    </row>
    <row r="19" spans="1:20" ht="13.5" customHeight="1" x14ac:dyDescent="0.2">
      <c r="A19" s="131"/>
      <c r="B19" s="227"/>
      <c r="C19" s="560" t="s">
        <v>71</v>
      </c>
      <c r="D19" s="141"/>
      <c r="E19" s="139"/>
      <c r="F19" s="139"/>
      <c r="G19" s="84"/>
      <c r="H19" s="552">
        <v>853.8</v>
      </c>
      <c r="I19" s="986">
        <v>840.78</v>
      </c>
      <c r="J19" s="552">
        <v>842.98</v>
      </c>
      <c r="K19" s="982">
        <v>849.53</v>
      </c>
      <c r="L19" s="1094">
        <v>852.69380865007668</v>
      </c>
      <c r="M19" s="552">
        <v>860.34</v>
      </c>
      <c r="N19" s="552">
        <v>861.16</v>
      </c>
      <c r="O19" s="140"/>
      <c r="P19" s="131"/>
      <c r="Q19" s="552"/>
      <c r="R19" s="1126"/>
      <c r="S19" s="1126"/>
      <c r="T19" s="1126"/>
    </row>
    <row r="20" spans="1:20" ht="6.75" customHeight="1" x14ac:dyDescent="0.2">
      <c r="A20" s="131"/>
      <c r="B20" s="227"/>
      <c r="C20" s="171"/>
      <c r="D20" s="141"/>
      <c r="E20" s="139"/>
      <c r="F20" s="139"/>
      <c r="G20" s="84"/>
      <c r="H20" s="561"/>
      <c r="I20" s="987"/>
      <c r="J20" s="561"/>
      <c r="K20" s="1095"/>
      <c r="L20" s="1096"/>
      <c r="M20" s="561"/>
      <c r="N20" s="561"/>
      <c r="O20" s="140"/>
      <c r="P20" s="131"/>
      <c r="Q20" s="561"/>
    </row>
    <row r="21" spans="1:20" ht="15" customHeight="1" x14ac:dyDescent="0.2">
      <c r="A21" s="131"/>
      <c r="B21" s="227"/>
      <c r="C21" s="209" t="s">
        <v>295</v>
      </c>
      <c r="D21" s="238"/>
      <c r="E21" s="233"/>
      <c r="F21" s="233"/>
      <c r="G21" s="237"/>
      <c r="H21" s="551">
        <v>1125.5899999999999</v>
      </c>
      <c r="I21" s="991">
        <v>1120.4000000000001</v>
      </c>
      <c r="J21" s="551">
        <v>1124.49</v>
      </c>
      <c r="K21" s="991">
        <v>1140.3699999999999</v>
      </c>
      <c r="L21" s="1093">
        <v>1130.3699999999999</v>
      </c>
      <c r="M21" s="551">
        <v>1138.73</v>
      </c>
      <c r="N21" s="551">
        <v>1144.6099999999999</v>
      </c>
      <c r="O21" s="140"/>
      <c r="P21" s="131"/>
      <c r="Q21" s="551"/>
    </row>
    <row r="22" spans="1:20" s="143" customFormat="1" ht="13.5" customHeight="1" x14ac:dyDescent="0.2">
      <c r="A22" s="142"/>
      <c r="B22" s="230"/>
      <c r="C22" s="560" t="s">
        <v>72</v>
      </c>
      <c r="D22" s="141"/>
      <c r="E22" s="139"/>
      <c r="F22" s="139"/>
      <c r="G22" s="84"/>
      <c r="H22" s="552">
        <v>1233.47</v>
      </c>
      <c r="I22" s="982">
        <v>1241.71</v>
      </c>
      <c r="J22" s="552">
        <v>1246.24</v>
      </c>
      <c r="K22" s="982">
        <v>1262.17</v>
      </c>
      <c r="L22" s="1094">
        <v>1245.79</v>
      </c>
      <c r="M22" s="552">
        <v>1259.46</v>
      </c>
      <c r="N22" s="552">
        <v>1271.24</v>
      </c>
      <c r="O22" s="139"/>
      <c r="P22" s="142"/>
      <c r="Q22" s="552"/>
    </row>
    <row r="23" spans="1:20" s="143" customFormat="1" ht="13.5" customHeight="1" x14ac:dyDescent="0.2">
      <c r="A23" s="142"/>
      <c r="B23" s="230"/>
      <c r="C23" s="560" t="s">
        <v>71</v>
      </c>
      <c r="D23" s="141"/>
      <c r="E23" s="139"/>
      <c r="F23" s="139"/>
      <c r="G23" s="84"/>
      <c r="H23" s="552">
        <v>982.36</v>
      </c>
      <c r="I23" s="986">
        <v>972.99</v>
      </c>
      <c r="J23" s="552">
        <v>977.62</v>
      </c>
      <c r="K23" s="982">
        <v>993.84</v>
      </c>
      <c r="L23" s="1094">
        <v>989</v>
      </c>
      <c r="M23" s="982">
        <v>993.28</v>
      </c>
      <c r="N23" s="552">
        <v>993.3</v>
      </c>
      <c r="O23" s="139"/>
      <c r="P23" s="142"/>
      <c r="Q23" s="552"/>
    </row>
    <row r="24" spans="1:20" ht="15" customHeight="1" x14ac:dyDescent="0.2">
      <c r="A24" s="131"/>
      <c r="B24" s="227"/>
      <c r="C24" s="1063" t="s">
        <v>474</v>
      </c>
      <c r="E24" s="139"/>
      <c r="F24" s="139"/>
      <c r="G24" s="84"/>
      <c r="H24" s="1062">
        <f>+H23/H22</f>
        <v>0.79641985617809918</v>
      </c>
      <c r="I24" s="1064">
        <f t="shared" ref="I24:N24" si="0">+I23/I22</f>
        <v>0.78358876066070171</v>
      </c>
      <c r="J24" s="1062">
        <f t="shared" si="0"/>
        <v>0.78445564257285916</v>
      </c>
      <c r="K24" s="1097">
        <f t="shared" si="0"/>
        <v>0.78740581696601886</v>
      </c>
      <c r="L24" s="1098">
        <f t="shared" si="0"/>
        <v>0.79387376684673983</v>
      </c>
      <c r="M24" s="1097">
        <f t="shared" si="0"/>
        <v>0.78865545551268001</v>
      </c>
      <c r="N24" s="1399">
        <f t="shared" si="0"/>
        <v>0.78136307856895626</v>
      </c>
      <c r="O24" s="140"/>
      <c r="P24" s="131"/>
      <c r="Q24" s="1399"/>
    </row>
    <row r="25" spans="1:20" ht="21.75" customHeight="1" x14ac:dyDescent="0.2">
      <c r="A25" s="131"/>
      <c r="B25" s="227"/>
      <c r="C25" s="209" t="s">
        <v>294</v>
      </c>
      <c r="D25" s="238"/>
      <c r="E25" s="233"/>
      <c r="F25" s="233"/>
      <c r="G25" s="239"/>
      <c r="H25" s="553">
        <f>+H17/H21*100</f>
        <v>85.182881866398958</v>
      </c>
      <c r="I25" s="988">
        <f t="shared" ref="I25:N27" si="1">+I17/I21*100</f>
        <v>84.41449482327738</v>
      </c>
      <c r="J25" s="553">
        <f t="shared" si="1"/>
        <v>84.21328780158116</v>
      </c>
      <c r="K25" s="1099">
        <f t="shared" si="1"/>
        <v>83.385217078667452</v>
      </c>
      <c r="L25" s="1100">
        <f t="shared" si="1"/>
        <v>84.279698808427725</v>
      </c>
      <c r="M25" s="1099">
        <f t="shared" si="1"/>
        <v>84.094561485163297</v>
      </c>
      <c r="N25" s="553">
        <f t="shared" si="1"/>
        <v>83.985811761211252</v>
      </c>
      <c r="O25" s="140"/>
      <c r="P25" s="131"/>
      <c r="Q25" s="553"/>
    </row>
    <row r="26" spans="1:20" ht="13.5" customHeight="1" x14ac:dyDescent="0.2">
      <c r="A26" s="131"/>
      <c r="B26" s="227"/>
      <c r="C26" s="560" t="s">
        <v>72</v>
      </c>
      <c r="D26" s="141"/>
      <c r="E26" s="139"/>
      <c r="F26" s="139"/>
      <c r="G26" s="189"/>
      <c r="H26" s="772">
        <f t="shared" ref="H26:H27" si="2">+H18/H22*100</f>
        <v>84.145540629281626</v>
      </c>
      <c r="I26" s="989">
        <f t="shared" ref="I26:M26" si="3">+I18/I22*100</f>
        <v>83.126494914271447</v>
      </c>
      <c r="J26" s="772">
        <f t="shared" si="3"/>
        <v>82.903774553858014</v>
      </c>
      <c r="K26" s="1101">
        <f t="shared" si="3"/>
        <v>82.014308690588436</v>
      </c>
      <c r="L26" s="1102">
        <f t="shared" si="3"/>
        <v>83.022953934661444</v>
      </c>
      <c r="M26" s="1101">
        <f t="shared" si="3"/>
        <v>82.444857319803717</v>
      </c>
      <c r="N26" s="772">
        <f t="shared" si="1"/>
        <v>82.213429407507647</v>
      </c>
      <c r="O26" s="140"/>
      <c r="P26" s="131"/>
      <c r="Q26" s="772"/>
    </row>
    <row r="27" spans="1:20" ht="13.5" customHeight="1" x14ac:dyDescent="0.2">
      <c r="A27" s="131"/>
      <c r="B27" s="227"/>
      <c r="C27" s="560" t="s">
        <v>71</v>
      </c>
      <c r="D27" s="141"/>
      <c r="E27" s="139"/>
      <c r="F27" s="139"/>
      <c r="G27" s="189"/>
      <c r="H27" s="772">
        <f t="shared" si="2"/>
        <v>86.913147929475954</v>
      </c>
      <c r="I27" s="989">
        <f t="shared" ref="I27:M27" si="4">+I19/I23*100</f>
        <v>86.411987790213658</v>
      </c>
      <c r="J27" s="772">
        <f t="shared" si="4"/>
        <v>86.227777664123067</v>
      </c>
      <c r="K27" s="1101">
        <f t="shared" si="4"/>
        <v>85.479554052966265</v>
      </c>
      <c r="L27" s="1102">
        <f t="shared" si="4"/>
        <v>86.217776405467816</v>
      </c>
      <c r="M27" s="1101">
        <f t="shared" si="4"/>
        <v>86.616059922680421</v>
      </c>
      <c r="N27" s="772">
        <f t="shared" si="1"/>
        <v>86.696869022450414</v>
      </c>
      <c r="O27" s="140"/>
      <c r="P27" s="131"/>
      <c r="Q27" s="772"/>
    </row>
    <row r="28" spans="1:20" ht="6.75" customHeight="1" x14ac:dyDescent="0.2">
      <c r="A28" s="131"/>
      <c r="B28" s="227"/>
      <c r="C28" s="171"/>
      <c r="D28" s="141"/>
      <c r="E28" s="139"/>
      <c r="F28" s="139"/>
      <c r="G28" s="188"/>
      <c r="H28" s="554"/>
      <c r="I28" s="990"/>
      <c r="J28" s="554"/>
      <c r="K28" s="1103"/>
      <c r="L28" s="1104"/>
      <c r="M28" s="1103"/>
      <c r="N28" s="554"/>
      <c r="O28" s="140"/>
      <c r="P28" s="131"/>
      <c r="Q28" s="554"/>
    </row>
    <row r="29" spans="1:20" ht="23.25" customHeight="1" x14ac:dyDescent="0.2">
      <c r="A29" s="131"/>
      <c r="B29" s="227"/>
      <c r="C29" s="1638" t="s">
        <v>293</v>
      </c>
      <c r="D29" s="1638"/>
      <c r="E29" s="1638"/>
      <c r="F29" s="1638"/>
      <c r="G29" s="237"/>
      <c r="H29" s="551">
        <v>12</v>
      </c>
      <c r="I29" s="985">
        <v>13.2</v>
      </c>
      <c r="J29" s="551">
        <v>19.600000000000001</v>
      </c>
      <c r="K29" s="991">
        <v>21.4</v>
      </c>
      <c r="L29" s="1093">
        <v>21.1</v>
      </c>
      <c r="M29" s="991">
        <v>25.3</v>
      </c>
      <c r="N29" s="551">
        <v>23.3</v>
      </c>
      <c r="O29" s="140"/>
      <c r="P29" s="131"/>
      <c r="Q29" s="551"/>
    </row>
    <row r="30" spans="1:20" ht="13.5" customHeight="1" x14ac:dyDescent="0.2">
      <c r="A30" s="142"/>
      <c r="B30" s="230"/>
      <c r="C30" s="560" t="s">
        <v>279</v>
      </c>
      <c r="D30" s="141"/>
      <c r="E30" s="139"/>
      <c r="F30" s="139"/>
      <c r="G30" s="84"/>
      <c r="H30" s="552">
        <v>8.6999999999999993</v>
      </c>
      <c r="I30" s="982">
        <v>8.1</v>
      </c>
      <c r="J30" s="552">
        <v>15.1</v>
      </c>
      <c r="K30" s="982">
        <v>16.899999999999999</v>
      </c>
      <c r="L30" s="1094">
        <v>17</v>
      </c>
      <c r="M30" s="982">
        <v>19.7</v>
      </c>
      <c r="N30" s="552">
        <v>18.5</v>
      </c>
      <c r="P30" s="131"/>
      <c r="Q30" s="552"/>
    </row>
    <row r="31" spans="1:20" ht="13.5" customHeight="1" x14ac:dyDescent="0.2">
      <c r="A31" s="131"/>
      <c r="B31" s="227"/>
      <c r="C31" s="560" t="s">
        <v>278</v>
      </c>
      <c r="D31" s="141"/>
      <c r="E31" s="139"/>
      <c r="F31" s="139"/>
      <c r="G31" s="84"/>
      <c r="H31" s="552">
        <v>16.5</v>
      </c>
      <c r="I31" s="982">
        <v>19.3</v>
      </c>
      <c r="J31" s="552">
        <v>25</v>
      </c>
      <c r="K31" s="982">
        <v>26.9</v>
      </c>
      <c r="L31" s="1094">
        <v>26.2</v>
      </c>
      <c r="M31" s="982">
        <v>32</v>
      </c>
      <c r="N31" s="552">
        <v>28.9</v>
      </c>
      <c r="O31" s="140"/>
      <c r="P31" s="131"/>
      <c r="Q31" s="552"/>
    </row>
    <row r="32" spans="1:20" ht="20.25" customHeight="1" thickBot="1" x14ac:dyDescent="0.25">
      <c r="A32" s="131"/>
      <c r="B32" s="227"/>
      <c r="C32" s="171"/>
      <c r="D32" s="141"/>
      <c r="E32" s="139"/>
      <c r="F32" s="139"/>
      <c r="G32" s="1648"/>
      <c r="H32" s="1648"/>
      <c r="I32" s="1648"/>
      <c r="J32" s="1648"/>
      <c r="K32" s="1648"/>
      <c r="L32" s="1648"/>
      <c r="M32" s="1649"/>
      <c r="N32" s="1649"/>
      <c r="O32" s="140"/>
      <c r="P32" s="131"/>
    </row>
    <row r="33" spans="1:34" ht="30.75" customHeight="1" thickBot="1" x14ac:dyDescent="0.25">
      <c r="A33" s="131"/>
      <c r="B33" s="227"/>
      <c r="C33" s="1640" t="s">
        <v>292</v>
      </c>
      <c r="D33" s="1641"/>
      <c r="E33" s="1641"/>
      <c r="F33" s="1641"/>
      <c r="G33" s="1641"/>
      <c r="H33" s="1641"/>
      <c r="I33" s="1641"/>
      <c r="J33" s="1641"/>
      <c r="K33" s="1641"/>
      <c r="L33" s="1641"/>
      <c r="M33" s="1641"/>
      <c r="N33" s="1642"/>
      <c r="O33" s="182"/>
      <c r="P33" s="131"/>
    </row>
    <row r="34" spans="1:34" ht="7.5" customHeight="1" x14ac:dyDescent="0.2">
      <c r="A34" s="131"/>
      <c r="B34" s="227"/>
      <c r="C34" s="1643" t="s">
        <v>277</v>
      </c>
      <c r="D34" s="1643"/>
      <c r="E34" s="185"/>
      <c r="F34" s="184"/>
      <c r="G34" s="144"/>
      <c r="H34" s="145"/>
      <c r="I34" s="145"/>
      <c r="J34" s="145"/>
      <c r="K34" s="145"/>
      <c r="L34" s="145"/>
      <c r="M34" s="145"/>
      <c r="N34" s="145"/>
      <c r="O34" s="182"/>
      <c r="P34" s="131"/>
      <c r="S34" s="137"/>
      <c r="T34" s="137"/>
      <c r="U34" s="137"/>
      <c r="V34" s="137"/>
      <c r="W34" s="137"/>
      <c r="X34" s="137"/>
      <c r="Y34" s="137"/>
      <c r="Z34" s="137"/>
      <c r="AA34" s="137"/>
      <c r="AB34" s="137"/>
      <c r="AC34" s="137"/>
      <c r="AD34" s="137"/>
      <c r="AF34" s="137"/>
      <c r="AG34" s="137"/>
      <c r="AH34" s="137"/>
    </row>
    <row r="35" spans="1:34" ht="36" customHeight="1" x14ac:dyDescent="0.2">
      <c r="A35" s="131"/>
      <c r="B35" s="227"/>
      <c r="C35" s="1644"/>
      <c r="D35" s="1644"/>
      <c r="E35" s="187"/>
      <c r="F35" s="187"/>
      <c r="G35" s="187"/>
      <c r="H35" s="187"/>
      <c r="I35" s="1645" t="s">
        <v>276</v>
      </c>
      <c r="J35" s="1646"/>
      <c r="K35" s="1647" t="s">
        <v>275</v>
      </c>
      <c r="L35" s="1646"/>
      <c r="M35" s="1647" t="s">
        <v>274</v>
      </c>
      <c r="N35" s="1645"/>
      <c r="O35" s="182"/>
      <c r="P35" s="131"/>
    </row>
    <row r="36" spans="1:34" s="137" customFormat="1" ht="22.5" customHeight="1" x14ac:dyDescent="0.2">
      <c r="A36" s="135"/>
      <c r="B36" s="228"/>
      <c r="C36" s="187"/>
      <c r="D36" s="187"/>
      <c r="E36" s="187"/>
      <c r="F36" s="187"/>
      <c r="G36" s="187"/>
      <c r="H36" s="187"/>
      <c r="I36" s="963" t="s">
        <v>491</v>
      </c>
      <c r="J36" s="963" t="s">
        <v>503</v>
      </c>
      <c r="K36" s="1105" t="s">
        <v>491</v>
      </c>
      <c r="L36" s="1106" t="s">
        <v>503</v>
      </c>
      <c r="M36" s="963" t="s">
        <v>491</v>
      </c>
      <c r="N36" s="963" t="s">
        <v>503</v>
      </c>
      <c r="O36" s="186"/>
      <c r="P36" s="135"/>
      <c r="S36" s="132"/>
      <c r="T36" s="132"/>
      <c r="U36" s="132"/>
      <c r="V36" s="132"/>
      <c r="W36" s="132"/>
      <c r="X36" s="132"/>
      <c r="Y36" s="132"/>
      <c r="Z36" s="132"/>
      <c r="AA36" s="132"/>
      <c r="AB36" s="132"/>
      <c r="AC36" s="132"/>
      <c r="AD36" s="132"/>
      <c r="AF36" s="132"/>
      <c r="AG36" s="132"/>
      <c r="AH36" s="132"/>
    </row>
    <row r="37" spans="1:34" ht="15" customHeight="1" x14ac:dyDescent="0.2">
      <c r="A37" s="131"/>
      <c r="B37" s="227"/>
      <c r="C37" s="209" t="s">
        <v>68</v>
      </c>
      <c r="D37" s="232"/>
      <c r="E37" s="233"/>
      <c r="F37" s="234"/>
      <c r="G37" s="235"/>
      <c r="H37" s="236"/>
      <c r="I37" s="1128">
        <v>957.61093221125657</v>
      </c>
      <c r="J37" s="1128">
        <v>968.6148757509776</v>
      </c>
      <c r="K37" s="1129">
        <v>1138.73</v>
      </c>
      <c r="L37" s="1130">
        <v>1154.2018907098732</v>
      </c>
      <c r="M37" s="983">
        <v>25.3</v>
      </c>
      <c r="N37" s="983">
        <v>23.3</v>
      </c>
      <c r="O37" s="182"/>
      <c r="P37" s="131"/>
      <c r="R37" s="1065"/>
      <c r="T37" s="256"/>
      <c r="U37" s="256"/>
      <c r="V37" s="256"/>
      <c r="W37" s="256"/>
      <c r="X37" s="256"/>
      <c r="Y37" s="256"/>
      <c r="Z37" s="256"/>
      <c r="AA37" s="256"/>
      <c r="AB37" s="256"/>
      <c r="AC37" s="256"/>
      <c r="AD37" s="256"/>
      <c r="AF37" s="256"/>
      <c r="AG37" s="256"/>
      <c r="AH37" s="256"/>
    </row>
    <row r="38" spans="1:34" ht="13.5" customHeight="1" x14ac:dyDescent="0.2">
      <c r="A38" s="131"/>
      <c r="B38" s="227"/>
      <c r="C38" s="95" t="s">
        <v>273</v>
      </c>
      <c r="D38" s="196"/>
      <c r="E38" s="196"/>
      <c r="F38" s="196"/>
      <c r="G38" s="196"/>
      <c r="H38" s="196"/>
      <c r="I38" s="1131">
        <v>964.11852531266436</v>
      </c>
      <c r="J38" s="1131">
        <v>953.55170508545496</v>
      </c>
      <c r="K38" s="1127">
        <v>1219.53</v>
      </c>
      <c r="L38" s="1132">
        <v>1228.0551750850489</v>
      </c>
      <c r="M38" s="984">
        <v>17.8</v>
      </c>
      <c r="N38" s="984">
        <v>10.199999999999999</v>
      </c>
      <c r="O38" s="980"/>
      <c r="P38" s="886"/>
      <c r="R38" s="1065"/>
      <c r="T38" s="256"/>
      <c r="U38" s="256"/>
      <c r="V38" s="256"/>
      <c r="W38" s="256"/>
      <c r="X38" s="256"/>
      <c r="Y38" s="256"/>
      <c r="Z38" s="256"/>
      <c r="AA38" s="256"/>
      <c r="AB38" s="256"/>
      <c r="AC38" s="256"/>
      <c r="AD38" s="256"/>
      <c r="AF38" s="256"/>
      <c r="AG38" s="256"/>
      <c r="AH38" s="256"/>
    </row>
    <row r="39" spans="1:34" ht="13.5" customHeight="1" x14ac:dyDescent="0.2">
      <c r="A39" s="131"/>
      <c r="B39" s="227"/>
      <c r="C39" s="95" t="s">
        <v>272</v>
      </c>
      <c r="D39" s="196"/>
      <c r="E39" s="196"/>
      <c r="F39" s="196"/>
      <c r="G39" s="196"/>
      <c r="H39" s="196"/>
      <c r="I39" s="1131">
        <v>892.45692649322598</v>
      </c>
      <c r="J39" s="1131">
        <v>900.48690592582659</v>
      </c>
      <c r="K39" s="1127">
        <v>1045.9000000000001</v>
      </c>
      <c r="L39" s="1132">
        <v>1055.0814353029368</v>
      </c>
      <c r="M39" s="984">
        <v>31.6</v>
      </c>
      <c r="N39" s="984">
        <v>25.9</v>
      </c>
      <c r="O39" s="980"/>
      <c r="P39" s="886"/>
      <c r="R39" s="1065"/>
      <c r="T39" s="256"/>
      <c r="U39" s="256"/>
      <c r="V39" s="256"/>
      <c r="W39" s="256"/>
      <c r="X39" s="256"/>
      <c r="Y39" s="256"/>
      <c r="Z39" s="256"/>
      <c r="AA39" s="256"/>
      <c r="AB39" s="256"/>
      <c r="AC39" s="256"/>
      <c r="AD39" s="256"/>
      <c r="AF39" s="256"/>
      <c r="AG39" s="256"/>
      <c r="AH39" s="256"/>
    </row>
    <row r="40" spans="1:34" ht="13.5" customHeight="1" x14ac:dyDescent="0.2">
      <c r="A40" s="131"/>
      <c r="B40" s="227"/>
      <c r="C40" s="95" t="s">
        <v>271</v>
      </c>
      <c r="D40" s="183"/>
      <c r="E40" s="183"/>
      <c r="F40" s="183"/>
      <c r="G40" s="183"/>
      <c r="H40" s="183"/>
      <c r="I40" s="1131">
        <v>2022.1768515946819</v>
      </c>
      <c r="J40" s="1131">
        <v>1998.190077263421</v>
      </c>
      <c r="K40" s="1127">
        <v>2854.48</v>
      </c>
      <c r="L40" s="1132">
        <v>2816.0006995181852</v>
      </c>
      <c r="M40" s="984">
        <v>0.4</v>
      </c>
      <c r="N40" s="984">
        <v>0.2</v>
      </c>
      <c r="O40" s="980"/>
      <c r="P40" s="886"/>
      <c r="R40" s="1065"/>
      <c r="T40" s="256"/>
      <c r="U40" s="256"/>
      <c r="V40" s="256"/>
      <c r="W40" s="256"/>
      <c r="X40" s="256"/>
      <c r="Y40" s="256"/>
      <c r="Z40" s="256"/>
      <c r="AA40" s="256"/>
      <c r="AB40" s="256"/>
      <c r="AC40" s="256"/>
      <c r="AD40" s="256"/>
      <c r="AF40" s="256"/>
      <c r="AG40" s="256"/>
      <c r="AH40" s="256"/>
    </row>
    <row r="41" spans="1:34" ht="13.5" customHeight="1" x14ac:dyDescent="0.2">
      <c r="A41" s="131"/>
      <c r="B41" s="227"/>
      <c r="C41" s="95" t="s">
        <v>270</v>
      </c>
      <c r="D41" s="183"/>
      <c r="E41" s="183"/>
      <c r="F41" s="183"/>
      <c r="G41" s="183"/>
      <c r="H41" s="183"/>
      <c r="I41" s="1131">
        <v>927.73224506384531</v>
      </c>
      <c r="J41" s="1131">
        <v>927.63529350601436</v>
      </c>
      <c r="K41" s="1127">
        <v>1126.3599999999999</v>
      </c>
      <c r="L41" s="1132">
        <v>1121.8900454628624</v>
      </c>
      <c r="M41" s="984">
        <v>19</v>
      </c>
      <c r="N41" s="984">
        <v>19.100000000000001</v>
      </c>
      <c r="O41" s="980"/>
      <c r="P41" s="886"/>
      <c r="R41" s="1065"/>
      <c r="T41" s="256"/>
      <c r="U41" s="256"/>
      <c r="V41" s="256"/>
      <c r="W41" s="256"/>
      <c r="X41" s="256"/>
      <c r="Y41" s="256"/>
      <c r="Z41" s="256"/>
      <c r="AA41" s="256"/>
      <c r="AB41" s="256"/>
      <c r="AC41" s="256"/>
      <c r="AD41" s="256"/>
      <c r="AF41" s="256"/>
      <c r="AG41" s="256"/>
      <c r="AH41" s="256"/>
    </row>
    <row r="42" spans="1:34" ht="13.5" customHeight="1" x14ac:dyDescent="0.2">
      <c r="A42" s="131"/>
      <c r="B42" s="227"/>
      <c r="C42" s="95" t="s">
        <v>269</v>
      </c>
      <c r="D42" s="183"/>
      <c r="E42" s="183"/>
      <c r="F42" s="183"/>
      <c r="G42" s="183"/>
      <c r="H42" s="183"/>
      <c r="I42" s="1131">
        <v>861.75207349361222</v>
      </c>
      <c r="J42" s="1131">
        <v>859.67852334614622</v>
      </c>
      <c r="K42" s="1127">
        <v>977.53</v>
      </c>
      <c r="L42" s="1132">
        <v>988.63898864881321</v>
      </c>
      <c r="M42" s="984">
        <v>24.8</v>
      </c>
      <c r="N42" s="984">
        <v>22.1</v>
      </c>
      <c r="O42" s="980"/>
      <c r="P42" s="886"/>
      <c r="R42" s="1065"/>
      <c r="T42" s="256"/>
      <c r="U42" s="256"/>
      <c r="V42" s="256"/>
      <c r="W42" s="256"/>
      <c r="X42" s="256"/>
      <c r="Y42" s="256"/>
      <c r="Z42" s="256"/>
      <c r="AA42" s="256"/>
      <c r="AB42" s="256"/>
      <c r="AC42" s="256"/>
      <c r="AD42" s="256"/>
      <c r="AF42" s="256"/>
      <c r="AG42" s="256"/>
      <c r="AH42" s="256"/>
    </row>
    <row r="43" spans="1:34" ht="13.5" customHeight="1" x14ac:dyDescent="0.2">
      <c r="A43" s="131"/>
      <c r="B43" s="227"/>
      <c r="C43" s="95" t="s">
        <v>335</v>
      </c>
      <c r="D43" s="183"/>
      <c r="E43" s="183"/>
      <c r="F43" s="183"/>
      <c r="G43" s="183"/>
      <c r="H43" s="183"/>
      <c r="I43" s="1131">
        <v>932.51521618364848</v>
      </c>
      <c r="J43" s="1131">
        <v>945.19352904568257</v>
      </c>
      <c r="K43" s="1127">
        <v>1091.1099999999999</v>
      </c>
      <c r="L43" s="1132">
        <v>1102.1094005033219</v>
      </c>
      <c r="M43" s="984">
        <v>24</v>
      </c>
      <c r="N43" s="984">
        <v>25.2</v>
      </c>
      <c r="O43" s="980"/>
      <c r="P43" s="886"/>
      <c r="R43" s="1065"/>
      <c r="T43" s="256"/>
      <c r="U43" s="256"/>
      <c r="V43" s="256"/>
      <c r="W43" s="256"/>
      <c r="X43" s="256"/>
      <c r="Y43" s="256"/>
      <c r="Z43" s="256"/>
      <c r="AA43" s="256"/>
      <c r="AB43" s="256"/>
      <c r="AC43" s="256"/>
      <c r="AD43" s="256"/>
      <c r="AF43" s="256"/>
      <c r="AG43" s="256"/>
      <c r="AH43" s="256"/>
    </row>
    <row r="44" spans="1:34" ht="13.5" customHeight="1" x14ac:dyDescent="0.2">
      <c r="A44" s="131"/>
      <c r="B44" s="227"/>
      <c r="C44" s="95" t="s">
        <v>268</v>
      </c>
      <c r="D44" s="95"/>
      <c r="E44" s="95"/>
      <c r="F44" s="95"/>
      <c r="G44" s="95"/>
      <c r="H44" s="95"/>
      <c r="I44" s="1131">
        <v>1053.4568711826744</v>
      </c>
      <c r="J44" s="1131">
        <v>1085.2312270075934</v>
      </c>
      <c r="K44" s="1127">
        <v>1557.75</v>
      </c>
      <c r="L44" s="1132">
        <v>1623.9490800475223</v>
      </c>
      <c r="M44" s="984">
        <v>12.7</v>
      </c>
      <c r="N44" s="984">
        <v>12.1</v>
      </c>
      <c r="O44" s="980"/>
      <c r="P44" s="886"/>
      <c r="R44" s="1065"/>
      <c r="T44" s="256"/>
      <c r="U44" s="256"/>
      <c r="V44" s="256"/>
      <c r="W44" s="256"/>
      <c r="X44" s="256"/>
      <c r="Y44" s="256"/>
      <c r="Z44" s="256"/>
      <c r="AA44" s="256"/>
      <c r="AB44" s="256"/>
      <c r="AC44" s="256"/>
      <c r="AD44" s="256"/>
      <c r="AF44" s="256"/>
      <c r="AG44" s="256"/>
      <c r="AH44" s="256"/>
    </row>
    <row r="45" spans="1:34" ht="13.5" customHeight="1" x14ac:dyDescent="0.2">
      <c r="A45" s="131"/>
      <c r="B45" s="227"/>
      <c r="C45" s="95" t="s">
        <v>267</v>
      </c>
      <c r="D45" s="183"/>
      <c r="E45" s="183"/>
      <c r="F45" s="183"/>
      <c r="G45" s="183"/>
      <c r="H45" s="183"/>
      <c r="I45" s="1131">
        <v>713.932510472275</v>
      </c>
      <c r="J45" s="1131">
        <v>714.63094479506969</v>
      </c>
      <c r="K45" s="1127">
        <v>775.75</v>
      </c>
      <c r="L45" s="1132">
        <v>779.42224709422158</v>
      </c>
      <c r="M45" s="984">
        <v>35.9</v>
      </c>
      <c r="N45" s="984">
        <v>35.700000000000003</v>
      </c>
      <c r="O45" s="980"/>
      <c r="P45" s="886"/>
      <c r="R45" s="1065"/>
      <c r="T45" s="256"/>
      <c r="U45" s="256"/>
      <c r="V45" s="256"/>
      <c r="W45" s="256"/>
      <c r="X45" s="256"/>
      <c r="Y45" s="256"/>
      <c r="Z45" s="256"/>
      <c r="AA45" s="256"/>
      <c r="AB45" s="256"/>
      <c r="AC45" s="256"/>
      <c r="AD45" s="256"/>
      <c r="AF45" s="256"/>
      <c r="AG45" s="256"/>
      <c r="AH45" s="256"/>
    </row>
    <row r="46" spans="1:34" ht="13.5" customHeight="1" x14ac:dyDescent="0.2">
      <c r="A46" s="131"/>
      <c r="B46" s="227"/>
      <c r="C46" s="95" t="s">
        <v>266</v>
      </c>
      <c r="D46" s="183"/>
      <c r="E46" s="183"/>
      <c r="F46" s="183"/>
      <c r="G46" s="183"/>
      <c r="H46" s="183"/>
      <c r="I46" s="1131">
        <v>1574.1902614137941</v>
      </c>
      <c r="J46" s="1131">
        <v>1595.437999125714</v>
      </c>
      <c r="K46" s="1127">
        <v>1854.29</v>
      </c>
      <c r="L46" s="1132">
        <v>1884.9281804838638</v>
      </c>
      <c r="M46" s="984">
        <v>6.6</v>
      </c>
      <c r="N46" s="984">
        <v>6.3</v>
      </c>
      <c r="O46" s="980"/>
      <c r="P46" s="886"/>
      <c r="R46" s="1065"/>
      <c r="T46" s="256"/>
      <c r="U46" s="256"/>
      <c r="V46" s="256"/>
      <c r="W46" s="256"/>
      <c r="X46" s="256"/>
      <c r="Y46" s="256"/>
      <c r="Z46" s="256"/>
      <c r="AA46" s="256"/>
      <c r="AB46" s="256"/>
      <c r="AC46" s="256"/>
      <c r="AD46" s="256"/>
      <c r="AF46" s="256"/>
      <c r="AG46" s="256"/>
      <c r="AH46" s="256"/>
    </row>
    <row r="47" spans="1:34" ht="13.5" customHeight="1" x14ac:dyDescent="0.2">
      <c r="A47" s="131"/>
      <c r="B47" s="227"/>
      <c r="C47" s="95" t="s">
        <v>265</v>
      </c>
      <c r="D47" s="183"/>
      <c r="E47" s="183"/>
      <c r="F47" s="183"/>
      <c r="G47" s="183"/>
      <c r="H47" s="183"/>
      <c r="I47" s="1131">
        <v>1552.0245100916054</v>
      </c>
      <c r="J47" s="1131">
        <v>1585.1290732592265</v>
      </c>
      <c r="K47" s="1127">
        <v>2224.61</v>
      </c>
      <c r="L47" s="1132">
        <v>2241.1186696344503</v>
      </c>
      <c r="M47" s="984">
        <v>2.2000000000000002</v>
      </c>
      <c r="N47" s="984">
        <v>1.3</v>
      </c>
      <c r="O47" s="980"/>
      <c r="P47" s="886"/>
      <c r="R47" s="1065"/>
      <c r="T47" s="256"/>
      <c r="U47" s="256"/>
      <c r="V47" s="256"/>
      <c r="W47" s="256"/>
      <c r="X47" s="256"/>
      <c r="Y47" s="256"/>
      <c r="Z47" s="256"/>
      <c r="AA47" s="256"/>
      <c r="AB47" s="256"/>
      <c r="AC47" s="256"/>
      <c r="AD47" s="256"/>
      <c r="AF47" s="256"/>
      <c r="AG47" s="256"/>
      <c r="AH47" s="256"/>
    </row>
    <row r="48" spans="1:34" ht="13.5" customHeight="1" x14ac:dyDescent="0.2">
      <c r="A48" s="131"/>
      <c r="B48" s="227"/>
      <c r="C48" s="95" t="s">
        <v>264</v>
      </c>
      <c r="D48" s="183"/>
      <c r="E48" s="183"/>
      <c r="F48" s="183"/>
      <c r="G48" s="183"/>
      <c r="H48" s="183"/>
      <c r="I48" s="1131">
        <v>1041.9840009632228</v>
      </c>
      <c r="J48" s="1131">
        <v>1041.9084745318662</v>
      </c>
      <c r="K48" s="1127">
        <v>1140</v>
      </c>
      <c r="L48" s="1132">
        <v>1151.6117913770554</v>
      </c>
      <c r="M48" s="984">
        <v>27.4</v>
      </c>
      <c r="N48" s="984">
        <v>29.8</v>
      </c>
      <c r="O48" s="980"/>
      <c r="P48" s="886"/>
      <c r="R48" s="1065"/>
      <c r="T48" s="256"/>
      <c r="U48" s="256"/>
      <c r="V48" s="256"/>
      <c r="W48" s="256"/>
      <c r="X48" s="256"/>
      <c r="Y48" s="256"/>
      <c r="Z48" s="256"/>
      <c r="AA48" s="256"/>
      <c r="AB48" s="256"/>
      <c r="AC48" s="256"/>
      <c r="AD48" s="256"/>
      <c r="AF48" s="256"/>
      <c r="AG48" s="256"/>
      <c r="AH48" s="256"/>
    </row>
    <row r="49" spans="1:34" ht="13.5" customHeight="1" x14ac:dyDescent="0.2">
      <c r="A49" s="131"/>
      <c r="B49" s="227"/>
      <c r="C49" s="95" t="s">
        <v>263</v>
      </c>
      <c r="D49" s="183"/>
      <c r="E49" s="183"/>
      <c r="F49" s="183"/>
      <c r="G49" s="183"/>
      <c r="H49" s="183"/>
      <c r="I49" s="1131">
        <v>1285.3371419285079</v>
      </c>
      <c r="J49" s="1131">
        <v>1341.2885234379103</v>
      </c>
      <c r="K49" s="1127">
        <v>1439.79</v>
      </c>
      <c r="L49" s="1132">
        <v>1519.1728771100973</v>
      </c>
      <c r="M49" s="984">
        <v>11.4</v>
      </c>
      <c r="N49" s="984">
        <v>9.6999999999999993</v>
      </c>
      <c r="O49" s="980"/>
      <c r="P49" s="886"/>
      <c r="R49" s="1065"/>
      <c r="T49" s="256"/>
      <c r="U49" s="256"/>
      <c r="V49" s="256"/>
      <c r="W49" s="256"/>
      <c r="X49" s="256"/>
      <c r="Y49" s="256"/>
      <c r="Z49" s="256"/>
      <c r="AA49" s="256"/>
      <c r="AB49" s="256"/>
      <c r="AC49" s="256"/>
      <c r="AD49" s="256"/>
      <c r="AF49" s="256"/>
      <c r="AG49" s="256"/>
      <c r="AH49" s="256"/>
    </row>
    <row r="50" spans="1:34" ht="13.5" customHeight="1" x14ac:dyDescent="0.2">
      <c r="A50" s="131"/>
      <c r="B50" s="227"/>
      <c r="C50" s="95" t="s">
        <v>262</v>
      </c>
      <c r="D50" s="183"/>
      <c r="E50" s="183"/>
      <c r="F50" s="183"/>
      <c r="G50" s="183"/>
      <c r="H50" s="183"/>
      <c r="I50" s="1131">
        <v>764.32330511190742</v>
      </c>
      <c r="J50" s="1131">
        <v>756.90466632212417</v>
      </c>
      <c r="K50" s="1127">
        <v>887.82</v>
      </c>
      <c r="L50" s="1132">
        <v>881.02045145119985</v>
      </c>
      <c r="M50" s="984">
        <v>36.299999999999997</v>
      </c>
      <c r="N50" s="984">
        <v>29.2</v>
      </c>
      <c r="O50" s="980"/>
      <c r="P50" s="886"/>
      <c r="R50" s="1065"/>
      <c r="T50" s="256"/>
      <c r="U50" s="256"/>
      <c r="V50" s="256"/>
      <c r="W50" s="256"/>
      <c r="X50" s="256"/>
      <c r="Y50" s="256"/>
      <c r="Z50" s="256"/>
      <c r="AA50" s="256"/>
      <c r="AB50" s="256"/>
      <c r="AC50" s="256"/>
      <c r="AD50" s="256"/>
      <c r="AF50" s="256"/>
      <c r="AG50" s="256"/>
      <c r="AH50" s="256"/>
    </row>
    <row r="51" spans="1:34" ht="13.5" customHeight="1" x14ac:dyDescent="0.2">
      <c r="A51" s="131"/>
      <c r="B51" s="227"/>
      <c r="C51" s="95" t="s">
        <v>261</v>
      </c>
      <c r="D51" s="183"/>
      <c r="E51" s="183"/>
      <c r="F51" s="183"/>
      <c r="G51" s="183"/>
      <c r="H51" s="183"/>
      <c r="I51" s="1131">
        <v>1186.9488890379257</v>
      </c>
      <c r="J51" s="1131">
        <v>1174.3844149995755</v>
      </c>
      <c r="K51" s="1127">
        <v>1284.9100000000001</v>
      </c>
      <c r="L51" s="1132">
        <v>1264.3675841704951</v>
      </c>
      <c r="M51" s="984">
        <v>11</v>
      </c>
      <c r="N51" s="984">
        <v>13.7</v>
      </c>
      <c r="O51" s="980"/>
      <c r="P51" s="886"/>
      <c r="R51" s="1065"/>
      <c r="T51" s="256"/>
      <c r="U51" s="256"/>
      <c r="V51" s="256"/>
      <c r="W51" s="256"/>
      <c r="X51" s="256"/>
      <c r="Y51" s="256"/>
      <c r="Z51" s="256"/>
      <c r="AA51" s="256"/>
      <c r="AB51" s="256"/>
      <c r="AC51" s="256"/>
      <c r="AD51" s="256"/>
      <c r="AF51" s="256"/>
      <c r="AG51" s="256"/>
      <c r="AH51" s="256"/>
    </row>
    <row r="52" spans="1:34" ht="13.5" customHeight="1" x14ac:dyDescent="0.2">
      <c r="A52" s="131"/>
      <c r="B52" s="227"/>
      <c r="C52" s="95" t="s">
        <v>260</v>
      </c>
      <c r="D52" s="183"/>
      <c r="E52" s="183"/>
      <c r="F52" s="183"/>
      <c r="G52" s="183"/>
      <c r="H52" s="183"/>
      <c r="I52" s="1131">
        <v>778.92490281375706</v>
      </c>
      <c r="J52" s="1131">
        <v>784.71175317644247</v>
      </c>
      <c r="K52" s="1127">
        <v>862.43</v>
      </c>
      <c r="L52" s="1132">
        <v>872.23595286473494</v>
      </c>
      <c r="M52" s="984">
        <v>28.5</v>
      </c>
      <c r="N52" s="984">
        <v>27.6</v>
      </c>
      <c r="O52" s="980"/>
      <c r="P52" s="886"/>
      <c r="R52" s="1065"/>
      <c r="T52" s="256"/>
      <c r="U52" s="256"/>
      <c r="V52" s="256"/>
      <c r="W52" s="256"/>
      <c r="X52" s="256"/>
      <c r="Y52" s="256"/>
      <c r="Z52" s="256"/>
      <c r="AA52" s="256"/>
      <c r="AB52" s="256"/>
      <c r="AC52" s="256"/>
      <c r="AD52" s="256"/>
      <c r="AF52" s="256"/>
      <c r="AG52" s="256"/>
      <c r="AH52" s="256"/>
    </row>
    <row r="53" spans="1:34" ht="13.5" customHeight="1" x14ac:dyDescent="0.2">
      <c r="A53" s="131"/>
      <c r="B53" s="227"/>
      <c r="C53" s="95" t="s">
        <v>259</v>
      </c>
      <c r="D53" s="183"/>
      <c r="E53" s="183"/>
      <c r="F53" s="183"/>
      <c r="G53" s="183"/>
      <c r="H53" s="183"/>
      <c r="I53" s="1131">
        <v>1343.3243536087937</v>
      </c>
      <c r="J53" s="1131">
        <v>1387.4408765975329</v>
      </c>
      <c r="K53" s="1127">
        <v>1520.5</v>
      </c>
      <c r="L53" s="1132">
        <v>1562.4646594455205</v>
      </c>
      <c r="M53" s="984">
        <v>29.2</v>
      </c>
      <c r="N53" s="984">
        <v>25.6</v>
      </c>
      <c r="O53" s="980"/>
      <c r="P53" s="886"/>
      <c r="R53" s="1065"/>
      <c r="T53" s="256"/>
      <c r="U53" s="256"/>
      <c r="V53" s="256"/>
      <c r="W53" s="256"/>
      <c r="X53" s="256"/>
      <c r="Y53" s="256"/>
      <c r="Z53" s="256"/>
      <c r="AA53" s="256"/>
      <c r="AB53" s="256"/>
      <c r="AC53" s="256"/>
      <c r="AD53" s="256"/>
      <c r="AF53" s="256"/>
      <c r="AG53" s="256"/>
      <c r="AH53" s="256"/>
    </row>
    <row r="54" spans="1:34" ht="13.5" customHeight="1" x14ac:dyDescent="0.2">
      <c r="A54" s="131"/>
      <c r="B54" s="227"/>
      <c r="C54" s="95" t="s">
        <v>110</v>
      </c>
      <c r="D54" s="183"/>
      <c r="E54" s="183"/>
      <c r="F54" s="183"/>
      <c r="G54" s="183"/>
      <c r="H54" s="183"/>
      <c r="I54" s="1131">
        <v>956.99450534874563</v>
      </c>
      <c r="J54" s="1131">
        <v>958.11337483641512</v>
      </c>
      <c r="K54" s="1127">
        <v>1063.67</v>
      </c>
      <c r="L54" s="1132">
        <v>1075.899221118055</v>
      </c>
      <c r="M54" s="984">
        <v>30.2</v>
      </c>
      <c r="N54" s="984">
        <v>31.2</v>
      </c>
      <c r="O54" s="980"/>
      <c r="P54" s="886"/>
      <c r="R54" s="1065"/>
      <c r="T54" s="256"/>
      <c r="U54" s="256"/>
      <c r="V54" s="256"/>
      <c r="W54" s="256"/>
      <c r="X54" s="256"/>
      <c r="Y54" s="256"/>
      <c r="Z54" s="256"/>
      <c r="AA54" s="256"/>
      <c r="AB54" s="256"/>
      <c r="AC54" s="256"/>
      <c r="AD54" s="256"/>
      <c r="AF54" s="256"/>
      <c r="AG54" s="256"/>
      <c r="AH54" s="256"/>
    </row>
    <row r="55" spans="1:34" ht="13.5" customHeight="1" x14ac:dyDescent="0.2">
      <c r="A55" s="131"/>
      <c r="B55" s="227"/>
      <c r="C55" s="181" t="s">
        <v>594</v>
      </c>
      <c r="D55" s="133"/>
      <c r="E55" s="134"/>
      <c r="F55" s="180"/>
      <c r="G55" s="180"/>
      <c r="H55" s="146"/>
      <c r="I55" s="1400"/>
      <c r="J55" s="1400"/>
      <c r="K55" s="1400"/>
      <c r="L55" s="1400"/>
      <c r="M55" s="1400"/>
      <c r="N55" s="1400"/>
      <c r="O55" s="1400"/>
      <c r="P55" s="131"/>
      <c r="R55" s="1065"/>
      <c r="S55" s="1065"/>
      <c r="T55" s="1065"/>
      <c r="U55" s="256"/>
      <c r="V55" s="256"/>
    </row>
    <row r="56" spans="1:34" ht="13.5" customHeight="1" x14ac:dyDescent="0.2">
      <c r="A56" s="131"/>
      <c r="B56" s="227"/>
      <c r="C56" s="1650" t="s">
        <v>597</v>
      </c>
      <c r="D56" s="1650"/>
      <c r="E56" s="1650"/>
      <c r="F56" s="1650"/>
      <c r="G56" s="1650"/>
      <c r="H56" s="1650"/>
      <c r="I56" s="1650"/>
      <c r="J56" s="1650"/>
      <c r="K56" s="1650"/>
      <c r="L56" s="1650"/>
      <c r="M56" s="1650"/>
      <c r="N56" s="1650"/>
      <c r="O56" s="1650"/>
      <c r="P56" s="131"/>
      <c r="R56" s="1065"/>
      <c r="T56" s="256"/>
      <c r="U56" s="256"/>
      <c r="V56" s="256"/>
    </row>
    <row r="57" spans="1:34" ht="13.5" customHeight="1" x14ac:dyDescent="0.2">
      <c r="A57" s="131"/>
      <c r="B57" s="231">
        <v>14</v>
      </c>
      <c r="C57" s="1639">
        <v>42917</v>
      </c>
      <c r="D57" s="1639"/>
      <c r="E57" s="133"/>
      <c r="F57" s="133"/>
      <c r="G57" s="133"/>
      <c r="H57" s="133"/>
      <c r="I57" s="133"/>
      <c r="J57" s="133"/>
      <c r="K57" s="133"/>
      <c r="L57" s="133"/>
      <c r="M57" s="133"/>
      <c r="N57" s="133"/>
      <c r="P57" s="131"/>
    </row>
    <row r="60" spans="1:34" x14ac:dyDescent="0.2">
      <c r="AA60" s="132">
        <v>1</v>
      </c>
    </row>
  </sheetData>
  <mergeCells count="19">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8:F8"/>
    <mergeCell ref="C13:D14"/>
    <mergeCell ref="K14:L14"/>
    <mergeCell ref="I14:J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651" t="s">
        <v>317</v>
      </c>
      <c r="C1" s="1651"/>
      <c r="D1" s="1651"/>
      <c r="E1" s="208"/>
      <c r="F1" s="208"/>
      <c r="G1" s="208"/>
      <c r="H1" s="208"/>
      <c r="I1" s="208"/>
      <c r="J1" s="247"/>
      <c r="K1" s="2"/>
    </row>
    <row r="2" spans="1:11" ht="6" customHeight="1" x14ac:dyDescent="0.2">
      <c r="A2" s="2"/>
      <c r="B2" s="1587"/>
      <c r="C2" s="1587"/>
      <c r="D2" s="1587"/>
      <c r="E2" s="4"/>
      <c r="F2" s="4"/>
      <c r="G2" s="4"/>
      <c r="H2" s="4"/>
      <c r="I2" s="4"/>
      <c r="J2" s="515"/>
      <c r="K2" s="2"/>
    </row>
    <row r="3" spans="1:11" ht="13.5" customHeight="1" thickBot="1" x14ac:dyDescent="0.25">
      <c r="A3" s="2"/>
      <c r="B3" s="4"/>
      <c r="C3" s="4"/>
      <c r="D3" s="4"/>
      <c r="E3" s="711"/>
      <c r="F3" s="711"/>
      <c r="G3" s="711"/>
      <c r="H3" s="711"/>
      <c r="I3" s="711" t="s">
        <v>70</v>
      </c>
      <c r="J3" s="205"/>
      <c r="K3" s="2"/>
    </row>
    <row r="4" spans="1:11" s="7" customFormat="1" ht="13.5" customHeight="1" thickBot="1" x14ac:dyDescent="0.25">
      <c r="A4" s="6"/>
      <c r="B4" s="14"/>
      <c r="C4" s="1652" t="s">
        <v>344</v>
      </c>
      <c r="D4" s="1653"/>
      <c r="E4" s="1653"/>
      <c r="F4" s="1653"/>
      <c r="G4" s="1653"/>
      <c r="H4" s="1653"/>
      <c r="I4" s="1654"/>
      <c r="J4" s="205"/>
      <c r="K4" s="6"/>
    </row>
    <row r="5" spans="1:11" ht="4.5" customHeight="1" x14ac:dyDescent="0.2">
      <c r="A5" s="2"/>
      <c r="B5" s="4"/>
      <c r="C5" s="1655" t="s">
        <v>85</v>
      </c>
      <c r="D5" s="1656"/>
      <c r="E5" s="713"/>
      <c r="F5" s="713"/>
      <c r="G5" s="713"/>
      <c r="H5" s="713"/>
      <c r="I5" s="713"/>
      <c r="J5" s="205"/>
      <c r="K5" s="2"/>
    </row>
    <row r="6" spans="1:11" ht="15.75" customHeight="1" x14ac:dyDescent="0.2">
      <c r="A6" s="2"/>
      <c r="B6" s="4"/>
      <c r="C6" s="1655"/>
      <c r="D6" s="1656"/>
      <c r="E6" s="1657" t="s">
        <v>343</v>
      </c>
      <c r="F6" s="1657"/>
      <c r="G6" s="1657"/>
      <c r="H6" s="1657"/>
      <c r="I6" s="1657"/>
      <c r="J6" s="205"/>
      <c r="K6" s="2"/>
    </row>
    <row r="7" spans="1:11" ht="13.5" customHeight="1" x14ac:dyDescent="0.2">
      <c r="A7" s="2"/>
      <c r="B7" s="4"/>
      <c r="C7" s="1656"/>
      <c r="D7" s="1656"/>
      <c r="E7" s="1658">
        <v>2016</v>
      </c>
      <c r="F7" s="1659"/>
      <c r="G7" s="1659"/>
      <c r="H7" s="1659"/>
      <c r="I7" s="1122">
        <v>2017</v>
      </c>
      <c r="J7" s="205"/>
      <c r="K7" s="2"/>
    </row>
    <row r="8" spans="1:11" ht="13.5" customHeight="1" x14ac:dyDescent="0.2">
      <c r="A8" s="2"/>
      <c r="B8" s="4"/>
      <c r="C8" s="517"/>
      <c r="D8" s="517"/>
      <c r="E8" s="712" t="s">
        <v>93</v>
      </c>
      <c r="F8" s="936" t="s">
        <v>102</v>
      </c>
      <c r="G8" s="712" t="s">
        <v>493</v>
      </c>
      <c r="H8" s="1069" t="s">
        <v>96</v>
      </c>
      <c r="I8" s="1069" t="s">
        <v>93</v>
      </c>
      <c r="J8" s="205"/>
      <c r="K8" s="2"/>
    </row>
    <row r="9" spans="1:11" s="520" customFormat="1" ht="23.25" customHeight="1" x14ac:dyDescent="0.2">
      <c r="A9" s="518"/>
      <c r="B9" s="519"/>
      <c r="C9" s="1661" t="s">
        <v>68</v>
      </c>
      <c r="D9" s="1661"/>
      <c r="E9" s="1006">
        <v>5.19</v>
      </c>
      <c r="F9" s="1006">
        <v>5.21</v>
      </c>
      <c r="G9" s="1006">
        <v>5.21</v>
      </c>
      <c r="H9" s="1006">
        <v>5.2</v>
      </c>
      <c r="I9" s="1006">
        <v>5.3</v>
      </c>
      <c r="J9" s="585"/>
      <c r="K9" s="518"/>
    </row>
    <row r="10" spans="1:11" ht="18.75" customHeight="1" x14ac:dyDescent="0.2">
      <c r="A10" s="2"/>
      <c r="B10" s="4"/>
      <c r="C10" s="196" t="s">
        <v>325</v>
      </c>
      <c r="D10" s="13"/>
      <c r="E10" s="1007">
        <v>10.95</v>
      </c>
      <c r="F10" s="1007">
        <v>10.93</v>
      </c>
      <c r="G10" s="1007">
        <v>10.63</v>
      </c>
      <c r="H10" s="1007">
        <v>10.77</v>
      </c>
      <c r="I10" s="1007">
        <v>10.9</v>
      </c>
      <c r="J10" s="585"/>
      <c r="K10" s="2"/>
    </row>
    <row r="11" spans="1:11" ht="18.75" customHeight="1" x14ac:dyDescent="0.2">
      <c r="A11" s="2"/>
      <c r="B11" s="4"/>
      <c r="C11" s="196" t="s">
        <v>251</v>
      </c>
      <c r="D11" s="22"/>
      <c r="E11" s="1007">
        <v>6.98</v>
      </c>
      <c r="F11" s="1007">
        <v>6.96</v>
      </c>
      <c r="G11" s="1007">
        <v>7.02</v>
      </c>
      <c r="H11" s="1007">
        <v>7.07</v>
      </c>
      <c r="I11" s="1007">
        <v>7.2</v>
      </c>
      <c r="J11" s="585"/>
      <c r="K11" s="2"/>
    </row>
    <row r="12" spans="1:11" ht="18.75" customHeight="1" x14ac:dyDescent="0.2">
      <c r="A12" s="2"/>
      <c r="B12" s="4"/>
      <c r="C12" s="196" t="s">
        <v>252</v>
      </c>
      <c r="D12" s="22"/>
      <c r="E12" s="1007">
        <v>4.2300000000000004</v>
      </c>
      <c r="F12" s="1007">
        <v>4.29</v>
      </c>
      <c r="G12" s="1007">
        <v>4.3</v>
      </c>
      <c r="H12" s="1007">
        <v>4.28</v>
      </c>
      <c r="I12" s="1007">
        <v>4.3</v>
      </c>
      <c r="J12" s="585"/>
      <c r="K12" s="2"/>
    </row>
    <row r="13" spans="1:11" ht="18.75" customHeight="1" x14ac:dyDescent="0.2">
      <c r="A13" s="2"/>
      <c r="B13" s="4"/>
      <c r="C13" s="196" t="s">
        <v>84</v>
      </c>
      <c r="D13" s="13"/>
      <c r="E13" s="1007">
        <v>4.21</v>
      </c>
      <c r="F13" s="1007">
        <v>4.1900000000000004</v>
      </c>
      <c r="G13" s="1007">
        <v>4.2699999999999996</v>
      </c>
      <c r="H13" s="1007">
        <v>4.2699999999999996</v>
      </c>
      <c r="I13" s="1007">
        <v>4.3</v>
      </c>
      <c r="J13" s="516"/>
      <c r="K13" s="2"/>
    </row>
    <row r="14" spans="1:11" ht="18.75" customHeight="1" x14ac:dyDescent="0.2">
      <c r="A14" s="2"/>
      <c r="B14" s="4"/>
      <c r="C14" s="196" t="s">
        <v>253</v>
      </c>
      <c r="D14" s="22"/>
      <c r="E14" s="1007">
        <v>4.47</v>
      </c>
      <c r="F14" s="1007">
        <v>4.5</v>
      </c>
      <c r="G14" s="1007">
        <v>4.4800000000000004</v>
      </c>
      <c r="H14" s="1007">
        <v>4.46</v>
      </c>
      <c r="I14" s="1007">
        <v>4.5</v>
      </c>
      <c r="J14" s="516"/>
      <c r="K14" s="2"/>
    </row>
    <row r="15" spans="1:11" ht="18.75" customHeight="1" x14ac:dyDescent="0.2">
      <c r="A15" s="2"/>
      <c r="B15" s="4"/>
      <c r="C15" s="196" t="s">
        <v>83</v>
      </c>
      <c r="D15" s="22"/>
      <c r="E15" s="1007">
        <v>4.2699999999999996</v>
      </c>
      <c r="F15" s="1007">
        <v>4.16</v>
      </c>
      <c r="G15" s="1007">
        <v>4.2699999999999996</v>
      </c>
      <c r="H15" s="1007">
        <v>4.28</v>
      </c>
      <c r="I15" s="1007">
        <v>4.4000000000000004</v>
      </c>
      <c r="J15" s="516"/>
      <c r="K15" s="2"/>
    </row>
    <row r="16" spans="1:11" ht="18.75" customHeight="1" x14ac:dyDescent="0.2">
      <c r="A16" s="2"/>
      <c r="B16" s="4"/>
      <c r="C16" s="196" t="s">
        <v>254</v>
      </c>
      <c r="D16" s="22"/>
      <c r="E16" s="1007">
        <v>4.49</v>
      </c>
      <c r="F16" s="1007">
        <v>4.33</v>
      </c>
      <c r="G16" s="1007">
        <v>4.29</v>
      </c>
      <c r="H16" s="1007">
        <v>4.3099999999999996</v>
      </c>
      <c r="I16" s="1007">
        <v>4.4000000000000004</v>
      </c>
      <c r="J16" s="516"/>
      <c r="K16" s="2"/>
    </row>
    <row r="17" spans="1:18" ht="18.75" customHeight="1" x14ac:dyDescent="0.2">
      <c r="A17" s="2"/>
      <c r="B17" s="4"/>
      <c r="C17" s="196" t="s">
        <v>82</v>
      </c>
      <c r="D17" s="22"/>
      <c r="E17" s="1007">
        <v>4.25</v>
      </c>
      <c r="F17" s="1007">
        <v>4.26</v>
      </c>
      <c r="G17" s="1007">
        <v>4.2300000000000004</v>
      </c>
      <c r="H17" s="1007">
        <v>4.37</v>
      </c>
      <c r="I17" s="1007">
        <v>4.4000000000000004</v>
      </c>
      <c r="J17" s="516"/>
      <c r="K17" s="2"/>
    </row>
    <row r="18" spans="1:18" ht="18.75" customHeight="1" x14ac:dyDescent="0.2">
      <c r="A18" s="2"/>
      <c r="B18" s="4"/>
      <c r="C18" s="196" t="s">
        <v>81</v>
      </c>
      <c r="D18" s="22"/>
      <c r="E18" s="1007">
        <v>4.82</v>
      </c>
      <c r="F18" s="1007">
        <v>4.7300000000000004</v>
      </c>
      <c r="G18" s="1007">
        <v>4.8</v>
      </c>
      <c r="H18" s="1007">
        <v>4.78</v>
      </c>
      <c r="I18" s="1007">
        <v>4.9000000000000004</v>
      </c>
      <c r="J18" s="516"/>
      <c r="K18" s="2"/>
    </row>
    <row r="19" spans="1:18" ht="18.75" customHeight="1" x14ac:dyDescent="0.2">
      <c r="A19" s="2"/>
      <c r="B19" s="4"/>
      <c r="C19" s="196" t="s">
        <v>255</v>
      </c>
      <c r="D19" s="22"/>
      <c r="E19" s="1007">
        <v>4.25</v>
      </c>
      <c r="F19" s="1007">
        <v>4.25</v>
      </c>
      <c r="G19" s="1007">
        <v>4.32</v>
      </c>
      <c r="H19" s="1007">
        <v>4.3</v>
      </c>
      <c r="I19" s="1007">
        <v>4.4000000000000004</v>
      </c>
      <c r="J19" s="516"/>
      <c r="K19" s="2"/>
    </row>
    <row r="20" spans="1:18" ht="18.75" customHeight="1" x14ac:dyDescent="0.2">
      <c r="A20" s="2"/>
      <c r="B20" s="4"/>
      <c r="C20" s="196" t="s">
        <v>80</v>
      </c>
      <c r="D20" s="13"/>
      <c r="E20" s="1007">
        <v>4.92</v>
      </c>
      <c r="F20" s="1007">
        <v>4.9800000000000004</v>
      </c>
      <c r="G20" s="1007">
        <v>5.0599999999999996</v>
      </c>
      <c r="H20" s="1007">
        <v>5.12</v>
      </c>
      <c r="I20" s="1007">
        <v>5</v>
      </c>
      <c r="J20" s="516"/>
      <c r="K20" s="2"/>
    </row>
    <row r="21" spans="1:18" ht="18.75" customHeight="1" x14ac:dyDescent="0.2">
      <c r="A21" s="2"/>
      <c r="B21" s="4"/>
      <c r="C21" s="196" t="s">
        <v>256</v>
      </c>
      <c r="D21" s="22"/>
      <c r="E21" s="1007">
        <v>5.17</v>
      </c>
      <c r="F21" s="1007">
        <v>5.23</v>
      </c>
      <c r="G21" s="1007">
        <v>5.27</v>
      </c>
      <c r="H21" s="1007">
        <v>5.09</v>
      </c>
      <c r="I21" s="1007">
        <v>5.0999999999999996</v>
      </c>
      <c r="J21" s="516"/>
      <c r="K21" s="2"/>
    </row>
    <row r="22" spans="1:18" ht="18.75" customHeight="1" x14ac:dyDescent="0.2">
      <c r="A22" s="2"/>
      <c r="B22" s="4"/>
      <c r="C22" s="196" t="s">
        <v>257</v>
      </c>
      <c r="D22" s="22"/>
      <c r="E22" s="1007">
        <v>4.8</v>
      </c>
      <c r="F22" s="1007">
        <v>4.8099999999999996</v>
      </c>
      <c r="G22" s="1007">
        <v>4.87</v>
      </c>
      <c r="H22" s="1007">
        <v>4.8499999999999996</v>
      </c>
      <c r="I22" s="1007">
        <v>4.9000000000000004</v>
      </c>
      <c r="J22" s="516"/>
      <c r="K22" s="2"/>
    </row>
    <row r="23" spans="1:18" ht="18.75" customHeight="1" x14ac:dyDescent="0.2">
      <c r="A23" s="2"/>
      <c r="B23" s="4"/>
      <c r="C23" s="196" t="s">
        <v>331</v>
      </c>
      <c r="D23" s="22"/>
      <c r="E23" s="1007">
        <v>4.67</v>
      </c>
      <c r="F23" s="1007">
        <v>4.67</v>
      </c>
      <c r="G23" s="1007">
        <v>4.7</v>
      </c>
      <c r="H23" s="1007">
        <v>4.7</v>
      </c>
      <c r="I23" s="1007">
        <v>4.7</v>
      </c>
      <c r="J23" s="516"/>
      <c r="K23" s="2"/>
    </row>
    <row r="24" spans="1:18" ht="18.75" customHeight="1" x14ac:dyDescent="0.2">
      <c r="A24" s="2"/>
      <c r="B24" s="4"/>
      <c r="C24" s="196" t="s">
        <v>332</v>
      </c>
      <c r="D24" s="22"/>
      <c r="E24" s="1007">
        <v>4.12</v>
      </c>
      <c r="F24" s="1007">
        <v>4.1500000000000004</v>
      </c>
      <c r="G24" s="1007">
        <v>4.2</v>
      </c>
      <c r="H24" s="1007">
        <v>4.1399999999999997</v>
      </c>
      <c r="I24" s="1007">
        <v>4.2</v>
      </c>
      <c r="J24" s="516"/>
      <c r="K24" s="2"/>
    </row>
    <row r="25" spans="1:18" ht="35.25" customHeight="1" thickBot="1" x14ac:dyDescent="0.25">
      <c r="A25" s="2"/>
      <c r="B25" s="4"/>
      <c r="C25" s="714"/>
      <c r="D25" s="714"/>
      <c r="E25" s="521"/>
      <c r="F25" s="521"/>
      <c r="G25" s="521"/>
      <c r="H25" s="521"/>
      <c r="I25" s="521"/>
      <c r="J25" s="516"/>
      <c r="K25" s="2"/>
    </row>
    <row r="26" spans="1:18" s="7" customFormat="1" ht="13.5" customHeight="1" thickBot="1" x14ac:dyDescent="0.25">
      <c r="A26" s="6"/>
      <c r="B26" s="14"/>
      <c r="C26" s="1652" t="s">
        <v>345</v>
      </c>
      <c r="D26" s="1653"/>
      <c r="E26" s="1653"/>
      <c r="F26" s="1653"/>
      <c r="G26" s="1653"/>
      <c r="H26" s="1653"/>
      <c r="I26" s="1654"/>
      <c r="J26" s="516"/>
      <c r="K26" s="6"/>
    </row>
    <row r="27" spans="1:18" ht="4.5" customHeight="1" x14ac:dyDescent="0.2">
      <c r="A27" s="2"/>
      <c r="B27" s="4"/>
      <c r="C27" s="1655" t="s">
        <v>85</v>
      </c>
      <c r="D27" s="1656"/>
      <c r="E27" s="714"/>
      <c r="F27" s="714"/>
      <c r="G27" s="714"/>
      <c r="H27" s="714"/>
      <c r="I27" s="714"/>
      <c r="J27" s="516"/>
      <c r="K27" s="2"/>
    </row>
    <row r="28" spans="1:18" ht="15.75" customHeight="1" x14ac:dyDescent="0.2">
      <c r="A28" s="2"/>
      <c r="B28" s="4"/>
      <c r="C28" s="1655"/>
      <c r="D28" s="1656"/>
      <c r="E28" s="1657" t="s">
        <v>351</v>
      </c>
      <c r="F28" s="1657"/>
      <c r="G28" s="1657"/>
      <c r="H28" s="1657"/>
      <c r="I28" s="1657"/>
      <c r="J28" s="205"/>
      <c r="K28" s="2"/>
    </row>
    <row r="29" spans="1:18" ht="13.5" customHeight="1" x14ac:dyDescent="0.2">
      <c r="A29" s="2"/>
      <c r="B29" s="4"/>
      <c r="C29" s="1656"/>
      <c r="D29" s="1656"/>
      <c r="E29" s="1658">
        <v>2016</v>
      </c>
      <c r="F29" s="1659"/>
      <c r="G29" s="1659"/>
      <c r="H29" s="1659"/>
      <c r="I29" s="1122">
        <v>2017</v>
      </c>
      <c r="J29" s="205"/>
      <c r="K29" s="2"/>
    </row>
    <row r="30" spans="1:18" ht="13.5" customHeight="1" x14ac:dyDescent="0.2">
      <c r="A30" s="2"/>
      <c r="B30" s="4"/>
      <c r="C30" s="517"/>
      <c r="D30" s="517"/>
      <c r="E30" s="712" t="s">
        <v>93</v>
      </c>
      <c r="F30" s="936" t="s">
        <v>102</v>
      </c>
      <c r="G30" s="712" t="s">
        <v>493</v>
      </c>
      <c r="H30" s="1069" t="s">
        <v>96</v>
      </c>
      <c r="I30" s="1069" t="s">
        <v>93</v>
      </c>
      <c r="J30" s="205"/>
      <c r="K30" s="2"/>
      <c r="M30" s="1025"/>
      <c r="O30" s="1025"/>
    </row>
    <row r="31" spans="1:18" s="520" customFormat="1" ht="23.25" customHeight="1" x14ac:dyDescent="0.2">
      <c r="A31" s="518"/>
      <c r="B31" s="519"/>
      <c r="C31" s="1661" t="s">
        <v>68</v>
      </c>
      <c r="D31" s="1661"/>
      <c r="E31" s="1004">
        <v>897.86</v>
      </c>
      <c r="F31" s="1004">
        <v>901.57</v>
      </c>
      <c r="G31" s="1004">
        <v>902.73</v>
      </c>
      <c r="H31" s="1004">
        <v>900.77</v>
      </c>
      <c r="I31" s="1004">
        <v>914.1</v>
      </c>
      <c r="J31" s="585"/>
      <c r="K31" s="518"/>
      <c r="M31" s="1000"/>
      <c r="O31" s="1061"/>
      <c r="Q31" s="1000"/>
      <c r="R31" s="1000"/>
    </row>
    <row r="32" spans="1:18" ht="18.75" customHeight="1" x14ac:dyDescent="0.2">
      <c r="A32" s="2"/>
      <c r="B32" s="4"/>
      <c r="C32" s="196" t="s">
        <v>325</v>
      </c>
      <c r="D32" s="13"/>
      <c r="E32" s="1005">
        <v>1883.15</v>
      </c>
      <c r="F32" s="1005">
        <v>1878.1</v>
      </c>
      <c r="G32" s="1005">
        <v>1826.47</v>
      </c>
      <c r="H32" s="1005">
        <v>1849.69</v>
      </c>
      <c r="I32" s="1005">
        <v>1867.1</v>
      </c>
      <c r="J32" s="585"/>
      <c r="K32" s="2"/>
      <c r="M32" s="1000"/>
      <c r="N32" s="520"/>
      <c r="O32" s="1061"/>
    </row>
    <row r="33" spans="1:15" ht="18.75" customHeight="1" x14ac:dyDescent="0.2">
      <c r="A33" s="2"/>
      <c r="B33" s="4"/>
      <c r="C33" s="196" t="s">
        <v>251</v>
      </c>
      <c r="D33" s="22"/>
      <c r="E33" s="1005">
        <v>1209.71</v>
      </c>
      <c r="F33" s="1005">
        <v>1205.8900000000001</v>
      </c>
      <c r="G33" s="1005">
        <v>1217.05</v>
      </c>
      <c r="H33" s="1005">
        <v>1225.3399999999999</v>
      </c>
      <c r="I33" s="1005">
        <v>1240.7</v>
      </c>
      <c r="J33" s="585"/>
      <c r="K33" s="2"/>
      <c r="M33" s="1000"/>
      <c r="N33" s="520"/>
      <c r="O33" s="1061"/>
    </row>
    <row r="34" spans="1:15" ht="18.75" customHeight="1" x14ac:dyDescent="0.2">
      <c r="A34" s="2"/>
      <c r="B34" s="4"/>
      <c r="C34" s="196" t="s">
        <v>252</v>
      </c>
      <c r="D34" s="22"/>
      <c r="E34" s="1005">
        <v>732.21</v>
      </c>
      <c r="F34" s="1005">
        <v>742.81</v>
      </c>
      <c r="G34" s="1005">
        <v>745.52</v>
      </c>
      <c r="H34" s="1005">
        <v>741.11</v>
      </c>
      <c r="I34" s="1005">
        <v>752.1</v>
      </c>
      <c r="J34" s="585"/>
      <c r="K34" s="2"/>
      <c r="M34" s="1000"/>
      <c r="N34" s="520"/>
      <c r="O34" s="1061"/>
    </row>
    <row r="35" spans="1:15" ht="18.75" customHeight="1" x14ac:dyDescent="0.2">
      <c r="A35" s="2"/>
      <c r="B35" s="4"/>
      <c r="C35" s="196" t="s">
        <v>84</v>
      </c>
      <c r="D35" s="13"/>
      <c r="E35" s="1005">
        <v>729.3</v>
      </c>
      <c r="F35" s="1005">
        <v>726.23</v>
      </c>
      <c r="G35" s="1005">
        <v>740.52</v>
      </c>
      <c r="H35" s="1005">
        <v>739.3</v>
      </c>
      <c r="I35" s="1005">
        <v>753</v>
      </c>
      <c r="J35" s="516"/>
      <c r="K35" s="2"/>
      <c r="M35" s="1000"/>
      <c r="N35" s="520"/>
      <c r="O35" s="1061"/>
    </row>
    <row r="36" spans="1:15" ht="18.75" customHeight="1" x14ac:dyDescent="0.2">
      <c r="A36" s="2"/>
      <c r="B36" s="4"/>
      <c r="C36" s="196" t="s">
        <v>253</v>
      </c>
      <c r="D36" s="22"/>
      <c r="E36" s="1005">
        <v>773.79</v>
      </c>
      <c r="F36" s="1005">
        <v>778.97</v>
      </c>
      <c r="G36" s="1005">
        <v>775.81</v>
      </c>
      <c r="H36" s="1005">
        <v>771.28</v>
      </c>
      <c r="I36" s="1005">
        <v>779.5</v>
      </c>
      <c r="J36" s="516"/>
      <c r="K36" s="2"/>
      <c r="M36" s="1000"/>
      <c r="N36" s="520"/>
      <c r="O36" s="1061"/>
    </row>
    <row r="37" spans="1:15" ht="18.75" customHeight="1" x14ac:dyDescent="0.2">
      <c r="A37" s="2"/>
      <c r="B37" s="4"/>
      <c r="C37" s="196" t="s">
        <v>83</v>
      </c>
      <c r="D37" s="22"/>
      <c r="E37" s="1005">
        <v>739.53</v>
      </c>
      <c r="F37" s="1005">
        <v>720.26</v>
      </c>
      <c r="G37" s="1005">
        <v>739.67</v>
      </c>
      <c r="H37" s="1005">
        <v>742.2</v>
      </c>
      <c r="I37" s="1005">
        <v>758.5</v>
      </c>
      <c r="J37" s="516"/>
      <c r="K37" s="2"/>
      <c r="M37" s="1000"/>
      <c r="N37" s="520"/>
      <c r="O37" s="1061"/>
    </row>
    <row r="38" spans="1:15" ht="18.75" customHeight="1" x14ac:dyDescent="0.2">
      <c r="A38" s="2"/>
      <c r="B38" s="4"/>
      <c r="C38" s="196" t="s">
        <v>254</v>
      </c>
      <c r="D38" s="22"/>
      <c r="E38" s="1005">
        <v>777.86</v>
      </c>
      <c r="F38" s="1005">
        <v>750.01</v>
      </c>
      <c r="G38" s="1005">
        <v>743.95</v>
      </c>
      <c r="H38" s="1005">
        <v>747.9</v>
      </c>
      <c r="I38" s="1005">
        <v>765.9</v>
      </c>
      <c r="J38" s="516"/>
      <c r="K38" s="2"/>
      <c r="M38" s="1000"/>
      <c r="N38" s="520"/>
      <c r="O38" s="1061"/>
    </row>
    <row r="39" spans="1:15" ht="18.75" customHeight="1" x14ac:dyDescent="0.2">
      <c r="A39" s="2"/>
      <c r="B39" s="4"/>
      <c r="C39" s="196" t="s">
        <v>82</v>
      </c>
      <c r="D39" s="22"/>
      <c r="E39" s="1005">
        <v>736.58</v>
      </c>
      <c r="F39" s="1005">
        <v>738.96</v>
      </c>
      <c r="G39" s="1005">
        <v>733.22</v>
      </c>
      <c r="H39" s="1005">
        <v>756.25</v>
      </c>
      <c r="I39" s="1005">
        <v>765.5</v>
      </c>
      <c r="J39" s="516"/>
      <c r="K39" s="2"/>
      <c r="M39" s="1000"/>
      <c r="N39" s="520"/>
      <c r="O39" s="1061"/>
    </row>
    <row r="40" spans="1:15" ht="18.75" customHeight="1" x14ac:dyDescent="0.2">
      <c r="A40" s="2"/>
      <c r="B40" s="4"/>
      <c r="C40" s="196" t="s">
        <v>81</v>
      </c>
      <c r="D40" s="22"/>
      <c r="E40" s="1005">
        <v>834.85</v>
      </c>
      <c r="F40" s="1005">
        <v>820.31</v>
      </c>
      <c r="G40" s="1005">
        <v>831.2</v>
      </c>
      <c r="H40" s="1005">
        <v>829.34</v>
      </c>
      <c r="I40" s="1005">
        <v>855</v>
      </c>
      <c r="J40" s="516"/>
      <c r="K40" s="2"/>
      <c r="M40" s="1000"/>
      <c r="N40" s="520"/>
      <c r="O40" s="1061"/>
    </row>
    <row r="41" spans="1:15" ht="18.75" customHeight="1" x14ac:dyDescent="0.2">
      <c r="A41" s="2"/>
      <c r="B41" s="4"/>
      <c r="C41" s="196" t="s">
        <v>255</v>
      </c>
      <c r="D41" s="22"/>
      <c r="E41" s="1005">
        <v>736.24</v>
      </c>
      <c r="F41" s="1005">
        <v>735.62</v>
      </c>
      <c r="G41" s="1005">
        <v>747.84</v>
      </c>
      <c r="H41" s="1005">
        <v>745.1</v>
      </c>
      <c r="I41" s="1005">
        <v>766.7</v>
      </c>
      <c r="J41" s="516"/>
      <c r="K41" s="2"/>
      <c r="M41" s="1000"/>
      <c r="N41" s="520"/>
      <c r="O41" s="1061"/>
    </row>
    <row r="42" spans="1:15" ht="18.75" customHeight="1" x14ac:dyDescent="0.2">
      <c r="A42" s="2"/>
      <c r="B42" s="4"/>
      <c r="C42" s="196" t="s">
        <v>80</v>
      </c>
      <c r="D42" s="13"/>
      <c r="E42" s="1005">
        <v>853.26</v>
      </c>
      <c r="F42" s="1005">
        <v>863.33</v>
      </c>
      <c r="G42" s="1005">
        <v>877.26</v>
      </c>
      <c r="H42" s="1005">
        <v>886.55</v>
      </c>
      <c r="I42" s="1005">
        <v>872.2</v>
      </c>
      <c r="J42" s="516"/>
      <c r="K42" s="2"/>
      <c r="M42" s="1000"/>
      <c r="N42" s="520"/>
      <c r="O42" s="1061"/>
    </row>
    <row r="43" spans="1:15" ht="18.75" customHeight="1" x14ac:dyDescent="0.2">
      <c r="A43" s="2"/>
      <c r="B43" s="4"/>
      <c r="C43" s="196" t="s">
        <v>256</v>
      </c>
      <c r="D43" s="22"/>
      <c r="E43" s="1005">
        <v>895.11</v>
      </c>
      <c r="F43" s="1005">
        <v>906.3</v>
      </c>
      <c r="G43" s="1005">
        <v>913.28</v>
      </c>
      <c r="H43" s="1005">
        <v>881.58</v>
      </c>
      <c r="I43" s="1005">
        <v>890.4</v>
      </c>
      <c r="J43" s="516"/>
      <c r="K43" s="2"/>
      <c r="M43" s="1000"/>
      <c r="N43" s="520"/>
      <c r="O43" s="1061"/>
    </row>
    <row r="44" spans="1:15" ht="18.75" customHeight="1" x14ac:dyDescent="0.2">
      <c r="A44" s="2"/>
      <c r="B44" s="4"/>
      <c r="C44" s="196" t="s">
        <v>257</v>
      </c>
      <c r="D44" s="22"/>
      <c r="E44" s="1005">
        <v>831.5</v>
      </c>
      <c r="F44" s="1005">
        <v>833.48</v>
      </c>
      <c r="G44" s="1005">
        <v>843.53</v>
      </c>
      <c r="H44" s="1005">
        <v>840.46</v>
      </c>
      <c r="I44" s="1005">
        <v>840.7</v>
      </c>
      <c r="J44" s="516"/>
      <c r="K44" s="2"/>
      <c r="M44" s="1000"/>
      <c r="N44" s="520"/>
      <c r="O44" s="1061"/>
    </row>
    <row r="45" spans="1:15" ht="18.75" customHeight="1" x14ac:dyDescent="0.2">
      <c r="A45" s="2"/>
      <c r="B45" s="4"/>
      <c r="C45" s="196" t="s">
        <v>331</v>
      </c>
      <c r="D45" s="22"/>
      <c r="E45" s="1005">
        <v>809.26</v>
      </c>
      <c r="F45" s="1005">
        <v>809.81</v>
      </c>
      <c r="G45" s="1005">
        <v>812.33</v>
      </c>
      <c r="H45" s="1005">
        <v>814.85</v>
      </c>
      <c r="I45" s="1005">
        <v>822.9</v>
      </c>
      <c r="J45" s="516"/>
      <c r="K45" s="2"/>
      <c r="M45" s="1000"/>
      <c r="N45" s="520"/>
      <c r="O45" s="1061"/>
    </row>
    <row r="46" spans="1:15" ht="18.75" customHeight="1" x14ac:dyDescent="0.2">
      <c r="A46" s="2"/>
      <c r="B46" s="4"/>
      <c r="C46" s="196" t="s">
        <v>332</v>
      </c>
      <c r="D46" s="22"/>
      <c r="E46" s="1005">
        <v>713.15</v>
      </c>
      <c r="F46" s="1005">
        <v>718.08</v>
      </c>
      <c r="G46" s="1005">
        <v>727.13</v>
      </c>
      <c r="H46" s="1005">
        <v>716.58</v>
      </c>
      <c r="I46" s="1005">
        <v>731.8</v>
      </c>
      <c r="J46" s="516"/>
      <c r="K46" s="2"/>
      <c r="M46" s="1000"/>
      <c r="N46" s="520"/>
      <c r="O46" s="1061"/>
    </row>
    <row r="47" spans="1:15" s="522" customFormat="1" ht="13.5" customHeight="1" x14ac:dyDescent="0.2">
      <c r="A47" s="710"/>
      <c r="B47" s="710"/>
      <c r="C47" s="1662" t="s">
        <v>598</v>
      </c>
      <c r="D47" s="1662"/>
      <c r="E47" s="1662"/>
      <c r="F47" s="1662"/>
      <c r="G47" s="1662"/>
      <c r="H47" s="1662"/>
      <c r="I47" s="1662"/>
      <c r="J47" s="586"/>
      <c r="K47" s="710"/>
    </row>
    <row r="48" spans="1:15" ht="13.5" customHeight="1" x14ac:dyDescent="0.2">
      <c r="A48" s="2"/>
      <c r="B48" s="4"/>
      <c r="C48" s="42" t="s">
        <v>434</v>
      </c>
      <c r="D48" s="713"/>
      <c r="E48" s="713"/>
      <c r="G48" s="1107" t="s">
        <v>492</v>
      </c>
      <c r="H48" s="713"/>
      <c r="I48" s="713"/>
      <c r="J48" s="516"/>
      <c r="K48" s="2"/>
    </row>
    <row r="49" spans="1:11" ht="13.5" customHeight="1" x14ac:dyDescent="0.2">
      <c r="A49" s="2"/>
      <c r="B49" s="2"/>
      <c r="C49" s="2"/>
      <c r="D49" s="710"/>
      <c r="E49" s="4"/>
      <c r="F49" s="4"/>
      <c r="G49" s="4"/>
      <c r="H49" s="1660">
        <v>42917</v>
      </c>
      <c r="I49" s="1660"/>
      <c r="J49" s="246">
        <v>15</v>
      </c>
      <c r="K49" s="2"/>
    </row>
  </sheetData>
  <mergeCells count="14">
    <mergeCell ref="H49:I49"/>
    <mergeCell ref="E28:I28"/>
    <mergeCell ref="C31:D31"/>
    <mergeCell ref="C47:I47"/>
    <mergeCell ref="C9:D9"/>
    <mergeCell ref="C26:I26"/>
    <mergeCell ref="C27:D29"/>
    <mergeCell ref="E29:H29"/>
    <mergeCell ref="B1:D1"/>
    <mergeCell ref="B2:D2"/>
    <mergeCell ref="C4:I4"/>
    <mergeCell ref="C5:D7"/>
    <mergeCell ref="E6:I6"/>
    <mergeCell ref="E7:H7"/>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x14ac:dyDescent="0.2"/>
  <cols>
    <col min="1" max="1" width="1" style="397" customWidth="1"/>
    <col min="2" max="2" width="2.5703125" style="397" customWidth="1"/>
    <col min="3" max="3" width="2.28515625" style="397" customWidth="1"/>
    <col min="4" max="4" width="26.42578125" style="454" customWidth="1"/>
    <col min="5" max="5" width="5.140625" style="454" customWidth="1"/>
    <col min="6" max="6" width="5.7109375" style="454" customWidth="1"/>
    <col min="7" max="7" width="5.7109375" style="397" customWidth="1"/>
    <col min="8" max="14" width="5.140625" style="397" customWidth="1"/>
    <col min="15" max="15" width="5.7109375" style="397" customWidth="1"/>
    <col min="16" max="17" width="5.140625" style="397" customWidth="1"/>
    <col min="18" max="18" width="2.5703125" style="397" customWidth="1"/>
    <col min="19" max="19" width="1" style="397" customWidth="1"/>
    <col min="20" max="20" width="7.85546875" style="419" bestFit="1" customWidth="1"/>
    <col min="21" max="21" width="7.5703125" style="1434" bestFit="1" customWidth="1"/>
    <col min="22" max="22" width="6.5703125" style="419" bestFit="1" customWidth="1"/>
    <col min="23" max="23" width="5.5703125" style="419" customWidth="1"/>
    <col min="24" max="34" width="9.140625" style="419"/>
    <col min="35" max="16384" width="9.140625" style="397"/>
  </cols>
  <sheetData>
    <row r="1" spans="1:34" ht="13.5" customHeight="1" x14ac:dyDescent="0.2">
      <c r="A1" s="392"/>
      <c r="B1" s="454"/>
      <c r="C1" s="1668" t="s">
        <v>34</v>
      </c>
      <c r="D1" s="1668"/>
      <c r="E1" s="1668"/>
      <c r="F1" s="1668"/>
      <c r="G1" s="402"/>
      <c r="H1" s="402"/>
      <c r="I1" s="402"/>
      <c r="J1" s="1678" t="s">
        <v>413</v>
      </c>
      <c r="K1" s="1678"/>
      <c r="L1" s="1678"/>
      <c r="M1" s="1678"/>
      <c r="N1" s="1678"/>
      <c r="O1" s="1678"/>
      <c r="P1" s="1678"/>
      <c r="Q1" s="589"/>
      <c r="R1" s="589"/>
      <c r="S1" s="392"/>
    </row>
    <row r="2" spans="1:34" ht="6" customHeight="1" x14ac:dyDescent="0.2">
      <c r="A2" s="588"/>
      <c r="B2" s="510"/>
      <c r="C2" s="961"/>
      <c r="D2" s="1014"/>
      <c r="E2" s="443"/>
      <c r="F2" s="443"/>
      <c r="G2" s="443"/>
      <c r="H2" s="443"/>
      <c r="I2" s="443"/>
      <c r="J2" s="443"/>
      <c r="K2" s="443"/>
      <c r="L2" s="443"/>
      <c r="M2" s="443"/>
      <c r="N2" s="443"/>
      <c r="O2" s="443"/>
      <c r="P2" s="443"/>
      <c r="Q2" s="443"/>
      <c r="R2" s="402"/>
      <c r="S2" s="402"/>
    </row>
    <row r="3" spans="1:34" ht="11.25" customHeight="1" thickBot="1" x14ac:dyDescent="0.25">
      <c r="A3" s="392"/>
      <c r="B3" s="455"/>
      <c r="C3" s="451"/>
      <c r="D3" s="451"/>
      <c r="E3" s="402"/>
      <c r="F3" s="402"/>
      <c r="G3" s="402"/>
      <c r="H3" s="402"/>
      <c r="I3" s="402"/>
      <c r="J3" s="752"/>
      <c r="K3" s="752"/>
      <c r="L3" s="752"/>
      <c r="M3" s="752"/>
      <c r="N3" s="752"/>
      <c r="O3" s="752"/>
      <c r="P3" s="752"/>
      <c r="Q3" s="752" t="s">
        <v>70</v>
      </c>
      <c r="R3" s="402"/>
      <c r="S3" s="402"/>
    </row>
    <row r="4" spans="1:34" ht="13.5" customHeight="1" thickBot="1" x14ac:dyDescent="0.25">
      <c r="A4" s="392"/>
      <c r="B4" s="455"/>
      <c r="C4" s="1669" t="s">
        <v>128</v>
      </c>
      <c r="D4" s="1670"/>
      <c r="E4" s="1670"/>
      <c r="F4" s="1670"/>
      <c r="G4" s="1670"/>
      <c r="H4" s="1670"/>
      <c r="I4" s="1670"/>
      <c r="J4" s="1670"/>
      <c r="K4" s="1670"/>
      <c r="L4" s="1670"/>
      <c r="M4" s="1670"/>
      <c r="N4" s="1670"/>
      <c r="O4" s="1670"/>
      <c r="P4" s="1670"/>
      <c r="Q4" s="1671"/>
      <c r="R4" s="402"/>
      <c r="S4" s="402"/>
    </row>
    <row r="5" spans="1:34" ht="3.75" customHeight="1" x14ac:dyDescent="0.2">
      <c r="A5" s="392"/>
      <c r="B5" s="455"/>
      <c r="C5" s="451"/>
      <c r="D5" s="451"/>
      <c r="E5" s="402"/>
      <c r="F5" s="402"/>
      <c r="G5" s="410"/>
      <c r="H5" s="402"/>
      <c r="I5" s="402"/>
      <c r="J5" s="466"/>
      <c r="K5" s="466"/>
      <c r="L5" s="466"/>
      <c r="M5" s="466"/>
      <c r="N5" s="466"/>
      <c r="O5" s="466"/>
      <c r="P5" s="466"/>
      <c r="Q5" s="466"/>
      <c r="R5" s="402"/>
      <c r="S5" s="402"/>
    </row>
    <row r="6" spans="1:34" ht="13.5" customHeight="1" x14ac:dyDescent="0.2">
      <c r="A6" s="392"/>
      <c r="B6" s="455"/>
      <c r="C6" s="1672" t="s">
        <v>127</v>
      </c>
      <c r="D6" s="1673"/>
      <c r="E6" s="1673"/>
      <c r="F6" s="1673"/>
      <c r="G6" s="1673"/>
      <c r="H6" s="1673"/>
      <c r="I6" s="1673"/>
      <c r="J6" s="1673"/>
      <c r="K6" s="1673"/>
      <c r="L6" s="1673"/>
      <c r="M6" s="1673"/>
      <c r="N6" s="1673"/>
      <c r="O6" s="1673"/>
      <c r="P6" s="1673"/>
      <c r="Q6" s="1674"/>
      <c r="R6" s="402"/>
      <c r="S6" s="402"/>
    </row>
    <row r="7" spans="1:34" ht="2.25" customHeight="1" x14ac:dyDescent="0.2">
      <c r="A7" s="392"/>
      <c r="B7" s="455"/>
      <c r="C7" s="1675" t="s">
        <v>78</v>
      </c>
      <c r="D7" s="1675"/>
      <c r="E7" s="409"/>
      <c r="F7" s="409"/>
      <c r="G7" s="1677">
        <v>2014</v>
      </c>
      <c r="H7" s="1677"/>
      <c r="I7" s="1677"/>
      <c r="J7" s="1677"/>
      <c r="K7" s="1677"/>
      <c r="L7" s="1677"/>
      <c r="M7" s="1677"/>
      <c r="N7" s="1677"/>
      <c r="O7" s="1677"/>
      <c r="P7" s="1677"/>
      <c r="Q7" s="1677"/>
      <c r="R7" s="402"/>
      <c r="S7" s="402"/>
    </row>
    <row r="8" spans="1:34" ht="13.5" customHeight="1" x14ac:dyDescent="0.2">
      <c r="A8" s="392"/>
      <c r="B8" s="455"/>
      <c r="C8" s="1676"/>
      <c r="D8" s="1676"/>
      <c r="E8" s="1679">
        <v>2016</v>
      </c>
      <c r="F8" s="1679"/>
      <c r="G8" s="1679"/>
      <c r="H8" s="1679"/>
      <c r="I8" s="1679"/>
      <c r="J8" s="1679"/>
      <c r="K8" s="1679"/>
      <c r="L8" s="1680">
        <v>2017</v>
      </c>
      <c r="M8" s="1681"/>
      <c r="N8" s="1681"/>
      <c r="O8" s="1681"/>
      <c r="P8" s="1681"/>
      <c r="Q8" s="1681"/>
      <c r="R8" s="402"/>
      <c r="S8" s="402"/>
    </row>
    <row r="9" spans="1:34" ht="12.75" customHeight="1" x14ac:dyDescent="0.2">
      <c r="A9" s="392"/>
      <c r="B9" s="455"/>
      <c r="C9" s="407"/>
      <c r="D9" s="407"/>
      <c r="E9" s="837" t="s">
        <v>100</v>
      </c>
      <c r="F9" s="837" t="s">
        <v>99</v>
      </c>
      <c r="G9" s="837" t="s">
        <v>98</v>
      </c>
      <c r="H9" s="837" t="s">
        <v>97</v>
      </c>
      <c r="I9" s="837" t="s">
        <v>96</v>
      </c>
      <c r="J9" s="837" t="s">
        <v>95</v>
      </c>
      <c r="K9" s="837" t="s">
        <v>94</v>
      </c>
      <c r="L9" s="1120" t="s">
        <v>501</v>
      </c>
      <c r="M9" s="837" t="s">
        <v>104</v>
      </c>
      <c r="N9" s="1020" t="s">
        <v>103</v>
      </c>
      <c r="O9" s="837" t="s">
        <v>102</v>
      </c>
      <c r="P9" s="837" t="s">
        <v>101</v>
      </c>
      <c r="Q9" s="837" t="s">
        <v>100</v>
      </c>
      <c r="R9" s="512"/>
      <c r="S9" s="402"/>
    </row>
    <row r="10" spans="1:34" s="471" customFormat="1" ht="16.5" customHeight="1" x14ac:dyDescent="0.2">
      <c r="A10" s="467"/>
      <c r="B10" s="468"/>
      <c r="C10" s="1598" t="s">
        <v>105</v>
      </c>
      <c r="D10" s="1598"/>
      <c r="E10" s="469">
        <f t="shared" ref="E10:J10" si="0">SUM(E11:E17)</f>
        <v>29</v>
      </c>
      <c r="F10" s="469">
        <f t="shared" si="0"/>
        <v>19</v>
      </c>
      <c r="G10" s="469">
        <f t="shared" si="0"/>
        <v>25</v>
      </c>
      <c r="H10" s="469">
        <f t="shared" si="0"/>
        <v>16</v>
      </c>
      <c r="I10" s="469">
        <f t="shared" si="0"/>
        <v>15</v>
      </c>
      <c r="J10" s="469">
        <f t="shared" si="0"/>
        <v>4</v>
      </c>
      <c r="K10" s="469">
        <f t="shared" ref="K10:M10" si="1">SUM(K11:K17)</f>
        <v>18</v>
      </c>
      <c r="L10" s="469">
        <f t="shared" si="1"/>
        <v>11</v>
      </c>
      <c r="M10" s="469">
        <f t="shared" si="1"/>
        <v>26</v>
      </c>
      <c r="N10" s="469">
        <f>SUM(N11:N17)</f>
        <v>24</v>
      </c>
      <c r="O10" s="469">
        <f>SUM(O11:O17)</f>
        <v>19</v>
      </c>
      <c r="P10" s="469">
        <f>SUM(P11:P17)</f>
        <v>24</v>
      </c>
      <c r="Q10" s="469">
        <f>SUM(Q11:Q17)</f>
        <v>48</v>
      </c>
      <c r="R10" s="484"/>
      <c r="S10" s="470"/>
      <c r="T10" s="1435"/>
      <c r="U10" s="1436"/>
      <c r="V10" s="1436"/>
      <c r="W10" s="1436"/>
      <c r="X10" s="1436"/>
      <c r="Y10" s="1436"/>
      <c r="Z10" s="1436"/>
      <c r="AA10" s="1436"/>
      <c r="AB10" s="1436"/>
      <c r="AC10" s="1436"/>
      <c r="AD10" s="1436"/>
      <c r="AE10" s="1436"/>
      <c r="AF10" s="1436"/>
      <c r="AG10" s="1436"/>
      <c r="AH10" s="1436"/>
    </row>
    <row r="11" spans="1:34" s="475" customFormat="1" ht="10.5" customHeight="1" x14ac:dyDescent="0.2">
      <c r="A11" s="472"/>
      <c r="B11" s="473"/>
      <c r="C11" s="960"/>
      <c r="D11" s="562" t="s">
        <v>244</v>
      </c>
      <c r="E11" s="1015">
        <v>12</v>
      </c>
      <c r="F11" s="1015">
        <v>12</v>
      </c>
      <c r="G11" s="1015">
        <v>8</v>
      </c>
      <c r="H11" s="1015">
        <v>6</v>
      </c>
      <c r="I11" s="1015">
        <v>5</v>
      </c>
      <c r="J11" s="1015" t="s">
        <v>9</v>
      </c>
      <c r="K11" s="1015">
        <v>1</v>
      </c>
      <c r="L11" s="1015">
        <v>1</v>
      </c>
      <c r="M11" s="1015">
        <v>4</v>
      </c>
      <c r="N11" s="1015">
        <v>8</v>
      </c>
      <c r="O11" s="1015">
        <v>11</v>
      </c>
      <c r="P11" s="1015">
        <v>4</v>
      </c>
      <c r="Q11" s="1015">
        <v>18</v>
      </c>
      <c r="R11" s="512"/>
      <c r="S11" s="451"/>
      <c r="T11" s="1437"/>
      <c r="U11" s="1436"/>
      <c r="V11" s="1435"/>
      <c r="W11" s="1438"/>
      <c r="X11" s="1439"/>
      <c r="Y11" s="1439"/>
      <c r="Z11" s="1439"/>
      <c r="AA11" s="1439"/>
      <c r="AB11" s="1439"/>
      <c r="AC11" s="1439"/>
      <c r="AD11" s="1439"/>
      <c r="AE11" s="1439"/>
      <c r="AF11" s="1439"/>
      <c r="AG11" s="1439"/>
      <c r="AH11" s="1439"/>
    </row>
    <row r="12" spans="1:34" s="475" customFormat="1" ht="10.5" customHeight="1" x14ac:dyDescent="0.2">
      <c r="A12" s="472"/>
      <c r="B12" s="473"/>
      <c r="C12" s="960"/>
      <c r="D12" s="562" t="s">
        <v>245</v>
      </c>
      <c r="E12" s="1015">
        <v>1</v>
      </c>
      <c r="F12" s="1015" t="s">
        <v>9</v>
      </c>
      <c r="G12" s="1015">
        <v>6</v>
      </c>
      <c r="H12" s="1015">
        <v>3</v>
      </c>
      <c r="I12" s="1015">
        <v>2</v>
      </c>
      <c r="J12" s="1015">
        <v>1</v>
      </c>
      <c r="K12" s="1015" t="s">
        <v>9</v>
      </c>
      <c r="L12" s="1015" t="s">
        <v>9</v>
      </c>
      <c r="M12" s="1015">
        <v>4</v>
      </c>
      <c r="N12" s="1015">
        <v>1</v>
      </c>
      <c r="O12" s="1015" t="s">
        <v>9</v>
      </c>
      <c r="P12" s="1015">
        <v>4</v>
      </c>
      <c r="Q12" s="1015">
        <v>2</v>
      </c>
      <c r="R12" s="512"/>
      <c r="S12" s="451"/>
      <c r="T12" s="1439"/>
      <c r="U12" s="1436"/>
      <c r="V12" s="1435"/>
      <c r="W12" s="1438"/>
      <c r="X12" s="1439"/>
      <c r="Y12" s="1439"/>
      <c r="Z12" s="1439"/>
      <c r="AA12" s="1439"/>
      <c r="AB12" s="1439"/>
      <c r="AC12" s="1439"/>
      <c r="AD12" s="1439"/>
      <c r="AE12" s="1439"/>
      <c r="AF12" s="1439"/>
      <c r="AG12" s="1439"/>
      <c r="AH12" s="1439"/>
    </row>
    <row r="13" spans="1:34" s="974" customFormat="1" ht="10.5" customHeight="1" x14ac:dyDescent="0.2">
      <c r="A13" s="1010"/>
      <c r="B13" s="1011"/>
      <c r="C13" s="1009"/>
      <c r="D13" s="562" t="s">
        <v>246</v>
      </c>
      <c r="E13" s="1015">
        <v>13</v>
      </c>
      <c r="F13" s="1015">
        <v>5</v>
      </c>
      <c r="G13" s="1015">
        <v>6</v>
      </c>
      <c r="H13" s="1015">
        <v>3</v>
      </c>
      <c r="I13" s="1015" t="s">
        <v>9</v>
      </c>
      <c r="J13" s="1015">
        <v>1</v>
      </c>
      <c r="K13" s="1015">
        <v>2</v>
      </c>
      <c r="L13" s="1015">
        <v>5</v>
      </c>
      <c r="M13" s="1015">
        <v>8</v>
      </c>
      <c r="N13" s="1015">
        <v>2</v>
      </c>
      <c r="O13" s="1015">
        <v>6</v>
      </c>
      <c r="P13" s="1015">
        <v>13</v>
      </c>
      <c r="Q13" s="1015">
        <v>18</v>
      </c>
      <c r="R13" s="775"/>
      <c r="S13" s="1012"/>
      <c r="T13" s="1440"/>
      <c r="U13" s="1436"/>
      <c r="V13" s="1435"/>
      <c r="W13" s="1441"/>
      <c r="X13" s="1440"/>
      <c r="Y13" s="1440"/>
      <c r="Z13" s="1440"/>
      <c r="AA13" s="1440"/>
      <c r="AB13" s="1440"/>
      <c r="AC13" s="1440"/>
      <c r="AD13" s="1440"/>
      <c r="AE13" s="1440"/>
      <c r="AF13" s="1440"/>
      <c r="AG13" s="1440"/>
      <c r="AH13" s="1440"/>
    </row>
    <row r="14" spans="1:34" s="475" customFormat="1" ht="12" customHeight="1" x14ac:dyDescent="0.2">
      <c r="A14" s="472"/>
      <c r="B14" s="473"/>
      <c r="C14" s="960"/>
      <c r="D14" s="562" t="s">
        <v>247</v>
      </c>
      <c r="E14" s="1015">
        <v>3</v>
      </c>
      <c r="F14" s="1015">
        <v>1</v>
      </c>
      <c r="G14" s="1015">
        <v>5</v>
      </c>
      <c r="H14" s="1015">
        <v>3</v>
      </c>
      <c r="I14" s="1015">
        <v>4</v>
      </c>
      <c r="J14" s="1015">
        <v>1</v>
      </c>
      <c r="K14" s="1015">
        <v>9</v>
      </c>
      <c r="L14" s="1015" t="s">
        <v>9</v>
      </c>
      <c r="M14" s="1015" t="s">
        <v>9</v>
      </c>
      <c r="N14" s="1015">
        <v>1</v>
      </c>
      <c r="O14" s="1015">
        <v>1</v>
      </c>
      <c r="P14" s="1015">
        <v>2</v>
      </c>
      <c r="Q14" s="1015">
        <v>8</v>
      </c>
      <c r="R14" s="474"/>
      <c r="S14" s="451"/>
      <c r="T14" s="1439"/>
      <c r="U14" s="1436"/>
      <c r="V14" s="1435"/>
      <c r="W14" s="1439"/>
      <c r="X14" s="1439"/>
      <c r="Y14" s="1439"/>
      <c r="Z14" s="1439"/>
      <c r="AA14" s="1439"/>
      <c r="AB14" s="1439"/>
      <c r="AC14" s="1439"/>
      <c r="AD14" s="1439"/>
      <c r="AE14" s="1439"/>
      <c r="AF14" s="1439"/>
      <c r="AG14" s="1439"/>
      <c r="AH14" s="1439"/>
    </row>
    <row r="15" spans="1:34" s="475" customFormat="1" ht="10.5" customHeight="1" x14ac:dyDescent="0.2">
      <c r="A15" s="472"/>
      <c r="B15" s="473"/>
      <c r="C15" s="960"/>
      <c r="D15" s="562" t="s">
        <v>248</v>
      </c>
      <c r="E15" s="1015" t="s">
        <v>9</v>
      </c>
      <c r="F15" s="1015" t="s">
        <v>9</v>
      </c>
      <c r="G15" s="1015" t="s">
        <v>9</v>
      </c>
      <c r="H15" s="1015" t="s">
        <v>9</v>
      </c>
      <c r="I15" s="1015" t="s">
        <v>9</v>
      </c>
      <c r="J15" s="1015" t="s">
        <v>9</v>
      </c>
      <c r="K15" s="1015" t="s">
        <v>9</v>
      </c>
      <c r="L15" s="1015" t="s">
        <v>9</v>
      </c>
      <c r="M15" s="1015" t="s">
        <v>9</v>
      </c>
      <c r="N15" s="1015" t="s">
        <v>9</v>
      </c>
      <c r="O15" s="1015" t="s">
        <v>9</v>
      </c>
      <c r="P15" s="1015" t="s">
        <v>9</v>
      </c>
      <c r="Q15" s="1015" t="s">
        <v>9</v>
      </c>
      <c r="R15" s="474"/>
      <c r="S15" s="451"/>
      <c r="T15" s="1437"/>
      <c r="U15" s="1436"/>
      <c r="V15" s="1435"/>
      <c r="W15" s="1439"/>
      <c r="X15" s="1439"/>
      <c r="Y15" s="1439"/>
      <c r="Z15" s="1439"/>
      <c r="AA15" s="1439"/>
      <c r="AB15" s="1439"/>
      <c r="AC15" s="1439"/>
      <c r="AD15" s="1439"/>
      <c r="AE15" s="1439"/>
      <c r="AF15" s="1439"/>
      <c r="AG15" s="1439"/>
      <c r="AH15" s="1439"/>
    </row>
    <row r="16" spans="1:34" s="475" customFormat="1" ht="10.5" customHeight="1" x14ac:dyDescent="0.2">
      <c r="A16" s="472"/>
      <c r="B16" s="473"/>
      <c r="C16" s="960"/>
      <c r="D16" s="562" t="s">
        <v>249</v>
      </c>
      <c r="E16" s="1015" t="s">
        <v>9</v>
      </c>
      <c r="F16" s="1015" t="s">
        <v>9</v>
      </c>
      <c r="G16" s="1015" t="s">
        <v>9</v>
      </c>
      <c r="H16" s="1015" t="s">
        <v>9</v>
      </c>
      <c r="I16" s="1015" t="s">
        <v>9</v>
      </c>
      <c r="J16" s="1015" t="s">
        <v>9</v>
      </c>
      <c r="K16" s="1015" t="s">
        <v>9</v>
      </c>
      <c r="L16" s="1015" t="s">
        <v>9</v>
      </c>
      <c r="M16" s="1015" t="s">
        <v>9</v>
      </c>
      <c r="N16" s="1015" t="s">
        <v>9</v>
      </c>
      <c r="O16" s="1015" t="s">
        <v>9</v>
      </c>
      <c r="P16" s="1015" t="s">
        <v>9</v>
      </c>
      <c r="Q16" s="1015" t="s">
        <v>9</v>
      </c>
      <c r="R16" s="474"/>
      <c r="S16" s="451"/>
      <c r="T16" s="1439"/>
      <c r="U16" s="1442"/>
      <c r="V16" s="1435"/>
      <c r="W16" s="1439"/>
      <c r="X16" s="1439"/>
      <c r="Y16" s="1439"/>
      <c r="Z16" s="1439"/>
      <c r="AA16" s="1439"/>
      <c r="AB16" s="1439"/>
      <c r="AC16" s="1439"/>
      <c r="AD16" s="1439"/>
      <c r="AE16" s="1439"/>
      <c r="AF16" s="1439"/>
      <c r="AG16" s="1439"/>
      <c r="AH16" s="1439"/>
    </row>
    <row r="17" spans="1:34" s="475" customFormat="1" ht="12" customHeight="1" x14ac:dyDescent="0.2">
      <c r="A17" s="472"/>
      <c r="B17" s="473"/>
      <c r="C17" s="960"/>
      <c r="D17" s="476" t="s">
        <v>250</v>
      </c>
      <c r="E17" s="1015" t="s">
        <v>9</v>
      </c>
      <c r="F17" s="1015">
        <v>1</v>
      </c>
      <c r="G17" s="1015" t="s">
        <v>9</v>
      </c>
      <c r="H17" s="1015">
        <v>1</v>
      </c>
      <c r="I17" s="1015">
        <v>4</v>
      </c>
      <c r="J17" s="1015">
        <v>1</v>
      </c>
      <c r="K17" s="1015">
        <v>6</v>
      </c>
      <c r="L17" s="1015">
        <v>5</v>
      </c>
      <c r="M17" s="1015">
        <v>10</v>
      </c>
      <c r="N17" s="1015">
        <v>12</v>
      </c>
      <c r="O17" s="1015">
        <v>1</v>
      </c>
      <c r="P17" s="1015">
        <v>1</v>
      </c>
      <c r="Q17" s="1015">
        <v>2</v>
      </c>
      <c r="R17" s="474"/>
      <c r="S17" s="451"/>
      <c r="T17" s="1437"/>
      <c r="U17" s="1443"/>
      <c r="V17" s="1435"/>
      <c r="W17" s="1439"/>
      <c r="X17" s="1439"/>
      <c r="Y17" s="1439"/>
      <c r="Z17" s="1439"/>
      <c r="AA17" s="1439"/>
      <c r="AB17" s="1439"/>
      <c r="AC17" s="1439"/>
      <c r="AD17" s="1439"/>
      <c r="AE17" s="1439"/>
      <c r="AF17" s="1439"/>
      <c r="AG17" s="1439"/>
      <c r="AH17" s="1439"/>
    </row>
    <row r="18" spans="1:34" s="471" customFormat="1" ht="14.25" customHeight="1" x14ac:dyDescent="0.2">
      <c r="A18" s="477"/>
      <c r="B18" s="478"/>
      <c r="C18" s="958" t="s">
        <v>300</v>
      </c>
      <c r="D18" s="479"/>
      <c r="E18" s="469">
        <v>21</v>
      </c>
      <c r="F18" s="469">
        <v>13</v>
      </c>
      <c r="G18" s="469">
        <v>13</v>
      </c>
      <c r="H18" s="469">
        <v>9</v>
      </c>
      <c r="I18" s="469">
        <v>4</v>
      </c>
      <c r="J18" s="469">
        <v>1</v>
      </c>
      <c r="K18" s="469">
        <v>10</v>
      </c>
      <c r="L18" s="469">
        <v>5</v>
      </c>
      <c r="M18" s="469" t="s">
        <v>499</v>
      </c>
      <c r="N18" s="469">
        <v>7</v>
      </c>
      <c r="O18" s="469">
        <v>16</v>
      </c>
      <c r="P18" s="469">
        <v>18</v>
      </c>
      <c r="Q18" s="469">
        <v>23</v>
      </c>
      <c r="R18" s="474"/>
      <c r="S18" s="451"/>
      <c r="T18" s="1437"/>
      <c r="U18" s="1436"/>
      <c r="V18" s="1444"/>
      <c r="W18" s="1444"/>
      <c r="X18" s="1444"/>
      <c r="Y18" s="1444"/>
      <c r="Z18" s="1444"/>
      <c r="AA18" s="1444"/>
      <c r="AB18" s="1444"/>
      <c r="AC18" s="1444"/>
      <c r="AD18" s="1444"/>
      <c r="AE18" s="1444"/>
      <c r="AF18" s="1444"/>
      <c r="AG18" s="1444"/>
      <c r="AH18" s="1444"/>
    </row>
    <row r="19" spans="1:34" s="483" customFormat="1" ht="14.25" customHeight="1" x14ac:dyDescent="0.2">
      <c r="A19" s="480"/>
      <c r="B19" s="481"/>
      <c r="C19" s="958" t="s">
        <v>301</v>
      </c>
      <c r="D19" s="1013"/>
      <c r="E19" s="482">
        <v>72191</v>
      </c>
      <c r="F19" s="482">
        <v>215365</v>
      </c>
      <c r="G19" s="482">
        <v>198826</v>
      </c>
      <c r="H19" s="482">
        <v>5877</v>
      </c>
      <c r="I19" s="482">
        <v>11624</v>
      </c>
      <c r="J19" s="482">
        <v>161</v>
      </c>
      <c r="K19" s="482">
        <v>181</v>
      </c>
      <c r="L19" s="482">
        <v>6441</v>
      </c>
      <c r="M19" s="482">
        <v>11171</v>
      </c>
      <c r="N19" s="482">
        <v>3689</v>
      </c>
      <c r="O19" s="482">
        <v>107944</v>
      </c>
      <c r="P19" s="482">
        <v>45829</v>
      </c>
      <c r="Q19" s="482">
        <v>59273</v>
      </c>
      <c r="R19" s="474"/>
      <c r="S19" s="451"/>
      <c r="T19" s="1437"/>
      <c r="U19" s="1445"/>
      <c r="V19" s="1445"/>
      <c r="W19" s="1446"/>
      <c r="X19" s="1446"/>
      <c r="Y19" s="1446"/>
      <c r="Z19" s="1446"/>
      <c r="AA19" s="1446"/>
      <c r="AB19" s="1446"/>
      <c r="AC19" s="1446"/>
      <c r="AD19" s="1446"/>
      <c r="AE19" s="1446"/>
      <c r="AF19" s="1446"/>
      <c r="AG19" s="1446"/>
      <c r="AH19" s="1446"/>
    </row>
    <row r="20" spans="1:34" ht="9.75" customHeight="1" x14ac:dyDescent="0.2">
      <c r="A20" s="392"/>
      <c r="B20" s="455"/>
      <c r="C20" s="1664" t="s">
        <v>126</v>
      </c>
      <c r="D20" s="1664"/>
      <c r="E20" s="1015" t="s">
        <v>9</v>
      </c>
      <c r="F20" s="1015" t="s">
        <v>9</v>
      </c>
      <c r="G20" s="1015" t="s">
        <v>9</v>
      </c>
      <c r="H20" s="1015" t="s">
        <v>9</v>
      </c>
      <c r="I20" s="1015" t="s">
        <v>9</v>
      </c>
      <c r="J20" s="1015" t="s">
        <v>9</v>
      </c>
      <c r="K20" s="1015" t="s">
        <v>9</v>
      </c>
      <c r="L20" s="1015" t="s">
        <v>9</v>
      </c>
      <c r="M20" s="1015" t="s">
        <v>9</v>
      </c>
      <c r="N20" s="1015" t="s">
        <v>9</v>
      </c>
      <c r="O20" s="1015" t="s">
        <v>9</v>
      </c>
      <c r="P20" s="1015">
        <v>341</v>
      </c>
      <c r="Q20" s="1015" t="s">
        <v>9</v>
      </c>
      <c r="R20" s="474"/>
      <c r="S20" s="451"/>
      <c r="T20" s="1439"/>
      <c r="U20" s="1445"/>
      <c r="V20" s="1445"/>
    </row>
    <row r="21" spans="1:34" ht="9.75" customHeight="1" x14ac:dyDescent="0.2">
      <c r="A21" s="392"/>
      <c r="B21" s="455"/>
      <c r="C21" s="1664" t="s">
        <v>125</v>
      </c>
      <c r="D21" s="1664"/>
      <c r="E21" s="1015" t="s">
        <v>9</v>
      </c>
      <c r="F21" s="1015" t="s">
        <v>9</v>
      </c>
      <c r="G21" s="1015" t="s">
        <v>9</v>
      </c>
      <c r="H21" s="1015" t="s">
        <v>9</v>
      </c>
      <c r="I21" s="1015" t="s">
        <v>9</v>
      </c>
      <c r="J21" s="1015" t="s">
        <v>9</v>
      </c>
      <c r="K21" s="1015" t="s">
        <v>9</v>
      </c>
      <c r="L21" s="1015" t="s">
        <v>9</v>
      </c>
      <c r="M21" s="1015" t="s">
        <v>9</v>
      </c>
      <c r="N21" s="1015" t="s">
        <v>9</v>
      </c>
      <c r="O21" s="1015" t="s">
        <v>9</v>
      </c>
      <c r="P21" s="1015" t="s">
        <v>9</v>
      </c>
      <c r="Q21" s="1015" t="s">
        <v>9</v>
      </c>
      <c r="R21" s="512"/>
      <c r="S21" s="402"/>
      <c r="T21" s="1447"/>
      <c r="V21" s="1447"/>
    </row>
    <row r="22" spans="1:34" ht="9.75" customHeight="1" x14ac:dyDescent="0.2">
      <c r="A22" s="392"/>
      <c r="B22" s="455"/>
      <c r="C22" s="1664" t="s">
        <v>124</v>
      </c>
      <c r="D22" s="1664"/>
      <c r="E22" s="1015">
        <v>42400</v>
      </c>
      <c r="F22" s="1015">
        <v>48343</v>
      </c>
      <c r="G22" s="1015">
        <v>29978</v>
      </c>
      <c r="H22" s="1015">
        <v>2382</v>
      </c>
      <c r="I22" s="1015">
        <v>10283</v>
      </c>
      <c r="J22" s="1015">
        <v>161</v>
      </c>
      <c r="K22" s="1015">
        <v>181</v>
      </c>
      <c r="L22" s="1015" t="s">
        <v>9</v>
      </c>
      <c r="M22" s="1015">
        <v>875</v>
      </c>
      <c r="N22" s="1015">
        <v>195</v>
      </c>
      <c r="O22" s="1015">
        <v>87811</v>
      </c>
      <c r="P22" s="1015">
        <v>35248</v>
      </c>
      <c r="Q22" s="1015">
        <v>52632</v>
      </c>
      <c r="R22" s="512"/>
      <c r="S22" s="402"/>
      <c r="T22" s="1448"/>
      <c r="U22" s="1445"/>
    </row>
    <row r="23" spans="1:34" ht="9.75" customHeight="1" x14ac:dyDescent="0.2">
      <c r="A23" s="392"/>
      <c r="B23" s="455"/>
      <c r="C23" s="1664" t="s">
        <v>123</v>
      </c>
      <c r="D23" s="1664"/>
      <c r="E23" s="1015" t="s">
        <v>9</v>
      </c>
      <c r="F23" s="1015" t="s">
        <v>9</v>
      </c>
      <c r="G23" s="1015" t="s">
        <v>9</v>
      </c>
      <c r="H23" s="1015" t="s">
        <v>9</v>
      </c>
      <c r="I23" s="1015" t="s">
        <v>9</v>
      </c>
      <c r="J23" s="1015" t="s">
        <v>9</v>
      </c>
      <c r="K23" s="1015" t="s">
        <v>9</v>
      </c>
      <c r="L23" s="1015" t="s">
        <v>9</v>
      </c>
      <c r="M23" s="1015" t="s">
        <v>9</v>
      </c>
      <c r="N23" s="1015" t="s">
        <v>9</v>
      </c>
      <c r="O23" s="1015" t="s">
        <v>9</v>
      </c>
      <c r="P23" s="1015" t="s">
        <v>9</v>
      </c>
      <c r="Q23" s="1015" t="s">
        <v>9</v>
      </c>
      <c r="R23" s="512"/>
      <c r="S23" s="402"/>
      <c r="T23" s="1447"/>
      <c r="V23" s="1447"/>
    </row>
    <row r="24" spans="1:34" ht="9.75" customHeight="1" x14ac:dyDescent="0.2">
      <c r="A24" s="392"/>
      <c r="B24" s="455"/>
      <c r="C24" s="1664" t="s">
        <v>122</v>
      </c>
      <c r="D24" s="1664"/>
      <c r="E24" s="1015" t="s">
        <v>9</v>
      </c>
      <c r="F24" s="1015" t="s">
        <v>9</v>
      </c>
      <c r="G24" s="1015" t="s">
        <v>9</v>
      </c>
      <c r="H24" s="1015" t="s">
        <v>9</v>
      </c>
      <c r="I24" s="1015" t="s">
        <v>9</v>
      </c>
      <c r="J24" s="1015" t="s">
        <v>9</v>
      </c>
      <c r="K24" s="1015" t="s">
        <v>9</v>
      </c>
      <c r="L24" s="1015" t="s">
        <v>9</v>
      </c>
      <c r="M24" s="1015" t="s">
        <v>9</v>
      </c>
      <c r="N24" s="1015" t="s">
        <v>9</v>
      </c>
      <c r="O24" s="1015" t="s">
        <v>9</v>
      </c>
      <c r="P24" s="1015" t="s">
        <v>9</v>
      </c>
      <c r="Q24" s="1015" t="s">
        <v>9</v>
      </c>
      <c r="R24" s="512"/>
      <c r="S24" s="402"/>
      <c r="U24" s="1445"/>
    </row>
    <row r="25" spans="1:34" ht="9.75" customHeight="1" x14ac:dyDescent="0.2">
      <c r="A25" s="392"/>
      <c r="B25" s="455"/>
      <c r="C25" s="1664" t="s">
        <v>121</v>
      </c>
      <c r="D25" s="1664"/>
      <c r="E25" s="1015" t="s">
        <v>9</v>
      </c>
      <c r="F25" s="1015" t="s">
        <v>9</v>
      </c>
      <c r="G25" s="1015">
        <v>102899</v>
      </c>
      <c r="H25" s="1015" t="s">
        <v>9</v>
      </c>
      <c r="I25" s="1015" t="s">
        <v>9</v>
      </c>
      <c r="J25" s="1015" t="s">
        <v>9</v>
      </c>
      <c r="K25" s="1015" t="s">
        <v>9</v>
      </c>
      <c r="L25" s="1015" t="s">
        <v>9</v>
      </c>
      <c r="M25" s="1015" t="s">
        <v>9</v>
      </c>
      <c r="N25" s="1015" t="s">
        <v>9</v>
      </c>
      <c r="O25" s="1015" t="s">
        <v>9</v>
      </c>
      <c r="P25" s="1015" t="s">
        <v>9</v>
      </c>
      <c r="Q25" s="1015" t="s">
        <v>9</v>
      </c>
      <c r="R25" s="512"/>
      <c r="S25" s="402"/>
      <c r="T25" s="1447"/>
      <c r="U25" s="1445"/>
    </row>
    <row r="26" spans="1:34" ht="9.75" customHeight="1" x14ac:dyDescent="0.2">
      <c r="A26" s="392"/>
      <c r="B26" s="455"/>
      <c r="C26" s="1664" t="s">
        <v>120</v>
      </c>
      <c r="D26" s="1664"/>
      <c r="E26" s="1015">
        <v>973</v>
      </c>
      <c r="F26" s="1015">
        <v>127859</v>
      </c>
      <c r="G26" s="1015">
        <v>552</v>
      </c>
      <c r="H26" s="1015">
        <v>3429</v>
      </c>
      <c r="I26" s="1015" t="s">
        <v>9</v>
      </c>
      <c r="J26" s="1015" t="s">
        <v>9</v>
      </c>
      <c r="K26" s="1015" t="s">
        <v>9</v>
      </c>
      <c r="L26" s="1015">
        <v>5121</v>
      </c>
      <c r="M26" s="1015">
        <v>7289</v>
      </c>
      <c r="N26" s="1015">
        <v>2676</v>
      </c>
      <c r="O26" s="1015">
        <v>6814</v>
      </c>
      <c r="P26" s="1015">
        <v>5806</v>
      </c>
      <c r="Q26" s="1015">
        <v>2731</v>
      </c>
      <c r="R26" s="512"/>
      <c r="S26" s="402"/>
      <c r="T26" s="1447"/>
      <c r="U26" s="1445"/>
      <c r="V26" s="1447"/>
    </row>
    <row r="27" spans="1:34" ht="9.75" customHeight="1" x14ac:dyDescent="0.2">
      <c r="A27" s="392"/>
      <c r="B27" s="455"/>
      <c r="C27" s="1664" t="s">
        <v>119</v>
      </c>
      <c r="D27" s="1664"/>
      <c r="E27" s="1015">
        <v>820</v>
      </c>
      <c r="F27" s="1015" t="s">
        <v>9</v>
      </c>
      <c r="G27" s="1015">
        <v>1816</v>
      </c>
      <c r="H27" s="1015">
        <v>66</v>
      </c>
      <c r="I27" s="1015" t="s">
        <v>9</v>
      </c>
      <c r="J27" s="1015" t="s">
        <v>9</v>
      </c>
      <c r="K27" s="1015" t="s">
        <v>9</v>
      </c>
      <c r="L27" s="1015">
        <v>164</v>
      </c>
      <c r="M27" s="1015">
        <v>2987</v>
      </c>
      <c r="N27" s="1015" t="s">
        <v>9</v>
      </c>
      <c r="O27" s="1015">
        <v>51</v>
      </c>
      <c r="P27" s="1015">
        <v>595</v>
      </c>
      <c r="Q27" s="1015">
        <v>282</v>
      </c>
      <c r="R27" s="512"/>
      <c r="S27" s="402"/>
    </row>
    <row r="28" spans="1:34" ht="9.75" customHeight="1" x14ac:dyDescent="0.2">
      <c r="A28" s="392"/>
      <c r="B28" s="455"/>
      <c r="C28" s="1664" t="s">
        <v>118</v>
      </c>
      <c r="D28" s="1664"/>
      <c r="E28" s="1015">
        <v>24945</v>
      </c>
      <c r="F28" s="1015" t="s">
        <v>9</v>
      </c>
      <c r="G28" s="1015">
        <v>44219</v>
      </c>
      <c r="H28" s="1015" t="s">
        <v>9</v>
      </c>
      <c r="I28" s="1015" t="s">
        <v>9</v>
      </c>
      <c r="J28" s="1015" t="s">
        <v>9</v>
      </c>
      <c r="K28" s="1015" t="s">
        <v>9</v>
      </c>
      <c r="L28" s="1015" t="s">
        <v>9</v>
      </c>
      <c r="M28" s="1015" t="s">
        <v>9</v>
      </c>
      <c r="N28" s="1015" t="s">
        <v>9</v>
      </c>
      <c r="O28" s="1015">
        <v>12961</v>
      </c>
      <c r="P28" s="1015">
        <v>87</v>
      </c>
      <c r="Q28" s="1015" t="s">
        <v>9</v>
      </c>
      <c r="R28" s="512"/>
      <c r="S28" s="402"/>
      <c r="U28" s="1445"/>
    </row>
    <row r="29" spans="1:34" ht="9.75" customHeight="1" x14ac:dyDescent="0.2">
      <c r="A29" s="392"/>
      <c r="B29" s="455"/>
      <c r="C29" s="1664" t="s">
        <v>117</v>
      </c>
      <c r="D29" s="1664"/>
      <c r="E29" s="1015" t="s">
        <v>9</v>
      </c>
      <c r="F29" s="1015" t="s">
        <v>9</v>
      </c>
      <c r="G29" s="1015">
        <v>416</v>
      </c>
      <c r="H29" s="1015" t="s">
        <v>9</v>
      </c>
      <c r="I29" s="1015" t="s">
        <v>9</v>
      </c>
      <c r="J29" s="1015" t="s">
        <v>9</v>
      </c>
      <c r="K29" s="1015" t="s">
        <v>9</v>
      </c>
      <c r="L29" s="1015" t="s">
        <v>9</v>
      </c>
      <c r="M29" s="1015" t="s">
        <v>9</v>
      </c>
      <c r="N29" s="1015" t="s">
        <v>9</v>
      </c>
      <c r="O29" s="1015" t="s">
        <v>9</v>
      </c>
      <c r="P29" s="1015" t="s">
        <v>9</v>
      </c>
      <c r="Q29" s="1015" t="s">
        <v>9</v>
      </c>
      <c r="R29" s="512"/>
      <c r="S29" s="402"/>
      <c r="U29" s="1445"/>
    </row>
    <row r="30" spans="1:34" ht="9.75" customHeight="1" x14ac:dyDescent="0.2">
      <c r="A30" s="392"/>
      <c r="B30" s="455"/>
      <c r="C30" s="1664" t="s">
        <v>116</v>
      </c>
      <c r="D30" s="1664"/>
      <c r="E30" s="1015" t="s">
        <v>9</v>
      </c>
      <c r="F30" s="1015" t="s">
        <v>9</v>
      </c>
      <c r="G30" s="1015">
        <v>18915</v>
      </c>
      <c r="H30" s="1015" t="s">
        <v>9</v>
      </c>
      <c r="I30" s="1015" t="s">
        <v>9</v>
      </c>
      <c r="J30" s="1015" t="s">
        <v>9</v>
      </c>
      <c r="K30" s="1015" t="s">
        <v>9</v>
      </c>
      <c r="L30" s="1015" t="s">
        <v>9</v>
      </c>
      <c r="M30" s="1015" t="s">
        <v>9</v>
      </c>
      <c r="N30" s="1015" t="s">
        <v>9</v>
      </c>
      <c r="O30" s="1015" t="s">
        <v>9</v>
      </c>
      <c r="P30" s="1015" t="s">
        <v>9</v>
      </c>
      <c r="Q30" s="1015" t="s">
        <v>9</v>
      </c>
      <c r="R30" s="512"/>
      <c r="S30" s="402"/>
    </row>
    <row r="31" spans="1:34" ht="9.75" customHeight="1" x14ac:dyDescent="0.2">
      <c r="A31" s="392"/>
      <c r="B31" s="455"/>
      <c r="C31" s="1666" t="s">
        <v>441</v>
      </c>
      <c r="D31" s="1666"/>
      <c r="E31" s="1015" t="s">
        <v>9</v>
      </c>
      <c r="F31" s="1015" t="s">
        <v>9</v>
      </c>
      <c r="G31" s="1015" t="s">
        <v>9</v>
      </c>
      <c r="H31" s="1015" t="s">
        <v>9</v>
      </c>
      <c r="I31" s="1015" t="s">
        <v>9</v>
      </c>
      <c r="J31" s="1015" t="s">
        <v>9</v>
      </c>
      <c r="K31" s="1015" t="s">
        <v>9</v>
      </c>
      <c r="L31" s="1015" t="s">
        <v>9</v>
      </c>
      <c r="M31" s="1015" t="s">
        <v>9</v>
      </c>
      <c r="N31" s="1015" t="s">
        <v>9</v>
      </c>
      <c r="O31" s="1015" t="s">
        <v>9</v>
      </c>
      <c r="P31" s="1015" t="s">
        <v>9</v>
      </c>
      <c r="Q31" s="1015" t="s">
        <v>9</v>
      </c>
      <c r="R31" s="484"/>
      <c r="S31" s="402"/>
    </row>
    <row r="32" spans="1:34" ht="9.75" customHeight="1" x14ac:dyDescent="0.2">
      <c r="A32" s="392"/>
      <c r="B32" s="455"/>
      <c r="C32" s="1664" t="s">
        <v>115</v>
      </c>
      <c r="D32" s="1664"/>
      <c r="E32" s="1015" t="s">
        <v>9</v>
      </c>
      <c r="F32" s="1015" t="s">
        <v>9</v>
      </c>
      <c r="G32" s="1015" t="s">
        <v>9</v>
      </c>
      <c r="H32" s="1015" t="s">
        <v>9</v>
      </c>
      <c r="I32" s="1015">
        <v>1341</v>
      </c>
      <c r="J32" s="1015" t="s">
        <v>9</v>
      </c>
      <c r="K32" s="1015" t="s">
        <v>9</v>
      </c>
      <c r="L32" s="1015" t="s">
        <v>9</v>
      </c>
      <c r="M32" s="1015" t="s">
        <v>9</v>
      </c>
      <c r="N32" s="1015" t="s">
        <v>9</v>
      </c>
      <c r="O32" s="1015" t="s">
        <v>9</v>
      </c>
      <c r="P32" s="1015" t="s">
        <v>9</v>
      </c>
      <c r="Q32" s="1015" t="s">
        <v>9</v>
      </c>
      <c r="R32" s="484"/>
      <c r="S32" s="402"/>
    </row>
    <row r="33" spans="1:34" ht="9.75" customHeight="1" x14ac:dyDescent="0.2">
      <c r="A33" s="392"/>
      <c r="B33" s="455"/>
      <c r="C33" s="1664" t="s">
        <v>114</v>
      </c>
      <c r="D33" s="1664"/>
      <c r="E33" s="1015">
        <v>1674</v>
      </c>
      <c r="F33" s="1015" t="s">
        <v>9</v>
      </c>
      <c r="G33" s="1015" t="s">
        <v>9</v>
      </c>
      <c r="H33" s="1015" t="s">
        <v>9</v>
      </c>
      <c r="I33" s="1015" t="s">
        <v>9</v>
      </c>
      <c r="J33" s="1015" t="s">
        <v>9</v>
      </c>
      <c r="K33" s="1015" t="s">
        <v>9</v>
      </c>
      <c r="L33" s="1015" t="s">
        <v>9</v>
      </c>
      <c r="M33" s="1015" t="s">
        <v>9</v>
      </c>
      <c r="N33" s="1015" t="s">
        <v>9</v>
      </c>
      <c r="O33" s="1015">
        <v>307</v>
      </c>
      <c r="P33" s="1015" t="s">
        <v>9</v>
      </c>
      <c r="Q33" s="1015" t="s">
        <v>9</v>
      </c>
      <c r="R33" s="484"/>
      <c r="S33" s="402"/>
    </row>
    <row r="34" spans="1:34" ht="9.75" customHeight="1" x14ac:dyDescent="0.2">
      <c r="A34" s="392">
        <v>4661</v>
      </c>
      <c r="B34" s="455"/>
      <c r="C34" s="1667" t="s">
        <v>113</v>
      </c>
      <c r="D34" s="1667"/>
      <c r="E34" s="1015">
        <v>32</v>
      </c>
      <c r="F34" s="1015" t="s">
        <v>9</v>
      </c>
      <c r="G34" s="1015">
        <v>31</v>
      </c>
      <c r="H34" s="1015" t="s">
        <v>9</v>
      </c>
      <c r="I34" s="1015" t="s">
        <v>9</v>
      </c>
      <c r="J34" s="1015" t="s">
        <v>9</v>
      </c>
      <c r="K34" s="1015" t="s">
        <v>9</v>
      </c>
      <c r="L34" s="1015" t="s">
        <v>9</v>
      </c>
      <c r="M34" s="1015">
        <v>20</v>
      </c>
      <c r="N34" s="1015" t="s">
        <v>9</v>
      </c>
      <c r="O34" s="1015" t="s">
        <v>9</v>
      </c>
      <c r="P34" s="1015" t="s">
        <v>9</v>
      </c>
      <c r="Q34" s="1015" t="s">
        <v>9</v>
      </c>
      <c r="R34" s="484"/>
      <c r="S34" s="402"/>
    </row>
    <row r="35" spans="1:34" ht="9.75" customHeight="1" x14ac:dyDescent="0.2">
      <c r="A35" s="392"/>
      <c r="B35" s="455"/>
      <c r="C35" s="1664" t="s">
        <v>112</v>
      </c>
      <c r="D35" s="1664"/>
      <c r="E35" s="1015" t="s">
        <v>9</v>
      </c>
      <c r="F35" s="1015" t="s">
        <v>9</v>
      </c>
      <c r="G35" s="1015" t="s">
        <v>9</v>
      </c>
      <c r="H35" s="1015" t="s">
        <v>9</v>
      </c>
      <c r="I35" s="1015" t="s">
        <v>9</v>
      </c>
      <c r="J35" s="1015" t="s">
        <v>9</v>
      </c>
      <c r="K35" s="1015" t="s">
        <v>9</v>
      </c>
      <c r="L35" s="1015" t="s">
        <v>9</v>
      </c>
      <c r="M35" s="1015" t="s">
        <v>9</v>
      </c>
      <c r="N35" s="1015">
        <v>818</v>
      </c>
      <c r="O35" s="1015" t="s">
        <v>9</v>
      </c>
      <c r="P35" s="1015" t="s">
        <v>9</v>
      </c>
      <c r="Q35" s="1015">
        <v>20</v>
      </c>
      <c r="R35" s="484"/>
      <c r="S35" s="402"/>
    </row>
    <row r="36" spans="1:34" ht="9.75" customHeight="1" x14ac:dyDescent="0.2">
      <c r="A36" s="392"/>
      <c r="B36" s="455"/>
      <c r="C36" s="1664" t="s">
        <v>111</v>
      </c>
      <c r="D36" s="1664"/>
      <c r="E36" s="1015">
        <v>1347</v>
      </c>
      <c r="F36" s="1015">
        <v>39163</v>
      </c>
      <c r="G36" s="1015" t="s">
        <v>9</v>
      </c>
      <c r="H36" s="1015" t="s">
        <v>9</v>
      </c>
      <c r="I36" s="1015" t="s">
        <v>9</v>
      </c>
      <c r="J36" s="1015" t="s">
        <v>9</v>
      </c>
      <c r="K36" s="1015" t="s">
        <v>9</v>
      </c>
      <c r="L36" s="1015" t="s">
        <v>9</v>
      </c>
      <c r="M36" s="1015" t="s">
        <v>9</v>
      </c>
      <c r="N36" s="1015" t="s">
        <v>9</v>
      </c>
      <c r="O36" s="1015" t="s">
        <v>9</v>
      </c>
      <c r="P36" s="1015">
        <v>3752</v>
      </c>
      <c r="Q36" s="1015" t="s">
        <v>9</v>
      </c>
      <c r="R36" s="484"/>
      <c r="S36" s="402"/>
    </row>
    <row r="37" spans="1:34" ht="9.75" customHeight="1" x14ac:dyDescent="0.2">
      <c r="A37" s="392"/>
      <c r="B37" s="455"/>
      <c r="C37" s="1664" t="s">
        <v>286</v>
      </c>
      <c r="D37" s="1664"/>
      <c r="E37" s="1015" t="s">
        <v>9</v>
      </c>
      <c r="F37" s="1015" t="s">
        <v>9</v>
      </c>
      <c r="G37" s="1015" t="s">
        <v>9</v>
      </c>
      <c r="H37" s="1015" t="s">
        <v>9</v>
      </c>
      <c r="I37" s="1015" t="s">
        <v>9</v>
      </c>
      <c r="J37" s="1015" t="s">
        <v>9</v>
      </c>
      <c r="K37" s="1015" t="s">
        <v>9</v>
      </c>
      <c r="L37" s="1015">
        <v>639</v>
      </c>
      <c r="M37" s="1015" t="s">
        <v>9</v>
      </c>
      <c r="N37" s="1015" t="s">
        <v>9</v>
      </c>
      <c r="O37" s="1015" t="s">
        <v>9</v>
      </c>
      <c r="P37" s="1015" t="s">
        <v>9</v>
      </c>
      <c r="Q37" s="1015" t="s">
        <v>9</v>
      </c>
      <c r="R37" s="512"/>
      <c r="S37" s="402"/>
    </row>
    <row r="38" spans="1:34" ht="9.75" customHeight="1" x14ac:dyDescent="0.2">
      <c r="A38" s="392"/>
      <c r="B38" s="455"/>
      <c r="C38" s="1664" t="s">
        <v>110</v>
      </c>
      <c r="D38" s="1664"/>
      <c r="E38" s="1015" t="s">
        <v>9</v>
      </c>
      <c r="F38" s="1015" t="s">
        <v>9</v>
      </c>
      <c r="G38" s="1015" t="s">
        <v>9</v>
      </c>
      <c r="H38" s="1015" t="s">
        <v>9</v>
      </c>
      <c r="I38" s="1015" t="s">
        <v>9</v>
      </c>
      <c r="J38" s="1015" t="s">
        <v>9</v>
      </c>
      <c r="K38" s="1015" t="s">
        <v>9</v>
      </c>
      <c r="L38" s="1015">
        <v>517</v>
      </c>
      <c r="M38" s="1015" t="s">
        <v>9</v>
      </c>
      <c r="N38" s="1015" t="s">
        <v>9</v>
      </c>
      <c r="O38" s="1015" t="s">
        <v>9</v>
      </c>
      <c r="P38" s="1015" t="s">
        <v>9</v>
      </c>
      <c r="Q38" s="1015">
        <v>3608</v>
      </c>
      <c r="R38" s="512"/>
      <c r="S38" s="402"/>
    </row>
    <row r="39" spans="1:34" ht="9.75" customHeight="1" x14ac:dyDescent="0.2">
      <c r="A39" s="392"/>
      <c r="B39" s="455"/>
      <c r="C39" s="1664" t="s">
        <v>109</v>
      </c>
      <c r="D39" s="1664"/>
      <c r="E39" s="1015" t="s">
        <v>9</v>
      </c>
      <c r="F39" s="1015" t="s">
        <v>9</v>
      </c>
      <c r="G39" s="1015" t="s">
        <v>9</v>
      </c>
      <c r="H39" s="1015" t="s">
        <v>9</v>
      </c>
      <c r="I39" s="1015" t="s">
        <v>9</v>
      </c>
      <c r="J39" s="1015" t="s">
        <v>9</v>
      </c>
      <c r="K39" s="1015" t="s">
        <v>9</v>
      </c>
      <c r="L39" s="1015" t="s">
        <v>9</v>
      </c>
      <c r="M39" s="1015" t="s">
        <v>9</v>
      </c>
      <c r="N39" s="1015" t="s">
        <v>9</v>
      </c>
      <c r="O39" s="1015" t="s">
        <v>9</v>
      </c>
      <c r="P39" s="1015" t="s">
        <v>9</v>
      </c>
      <c r="Q39" s="1015" t="s">
        <v>9</v>
      </c>
      <c r="R39" s="512"/>
      <c r="S39" s="402"/>
    </row>
    <row r="40" spans="1:34" s="475" customFormat="1" ht="9.75" customHeight="1" x14ac:dyDescent="0.2">
      <c r="A40" s="472"/>
      <c r="B40" s="473"/>
      <c r="C40" s="1664" t="s">
        <v>108</v>
      </c>
      <c r="D40" s="1664"/>
      <c r="E40" s="1015" t="s">
        <v>9</v>
      </c>
      <c r="F40" s="1015" t="s">
        <v>9</v>
      </c>
      <c r="G40" s="1015" t="s">
        <v>9</v>
      </c>
      <c r="H40" s="1015" t="s">
        <v>9</v>
      </c>
      <c r="I40" s="1015" t="s">
        <v>9</v>
      </c>
      <c r="J40" s="1015" t="s">
        <v>9</v>
      </c>
      <c r="K40" s="1015" t="s">
        <v>9</v>
      </c>
      <c r="L40" s="1015" t="s">
        <v>9</v>
      </c>
      <c r="M40" s="1015" t="s">
        <v>9</v>
      </c>
      <c r="N40" s="1015" t="s">
        <v>9</v>
      </c>
      <c r="O40" s="1015" t="s">
        <v>9</v>
      </c>
      <c r="P40" s="1015" t="s">
        <v>9</v>
      </c>
      <c r="Q40" s="1015" t="s">
        <v>9</v>
      </c>
      <c r="R40" s="512"/>
      <c r="S40" s="451"/>
      <c r="T40" s="1439"/>
      <c r="U40" s="1434"/>
      <c r="V40" s="1439"/>
      <c r="W40" s="1439"/>
      <c r="X40" s="1439"/>
      <c r="Y40" s="1439"/>
      <c r="Z40" s="1439"/>
      <c r="AA40" s="1439"/>
      <c r="AB40" s="1439"/>
      <c r="AC40" s="1439"/>
      <c r="AD40" s="1439"/>
      <c r="AE40" s="1439"/>
      <c r="AF40" s="1439"/>
      <c r="AG40" s="1439"/>
      <c r="AH40" s="1439"/>
    </row>
    <row r="41" spans="1:34" s="475" customFormat="1" ht="9.75" customHeight="1" x14ac:dyDescent="0.2">
      <c r="A41" s="472"/>
      <c r="B41" s="473"/>
      <c r="C41" s="1682" t="s">
        <v>107</v>
      </c>
      <c r="D41" s="1682"/>
      <c r="E41" s="1015" t="s">
        <v>9</v>
      </c>
      <c r="F41" s="1015" t="s">
        <v>9</v>
      </c>
      <c r="G41" s="1015" t="s">
        <v>9</v>
      </c>
      <c r="H41" s="1015" t="s">
        <v>9</v>
      </c>
      <c r="I41" s="1015" t="s">
        <v>9</v>
      </c>
      <c r="J41" s="1015" t="s">
        <v>9</v>
      </c>
      <c r="K41" s="1015" t="s">
        <v>9</v>
      </c>
      <c r="L41" s="1015" t="s">
        <v>9</v>
      </c>
      <c r="M41" s="1015" t="s">
        <v>9</v>
      </c>
      <c r="N41" s="1015" t="s">
        <v>9</v>
      </c>
      <c r="O41" s="1015" t="s">
        <v>9</v>
      </c>
      <c r="P41" s="1015" t="s">
        <v>9</v>
      </c>
      <c r="Q41" s="1015" t="s">
        <v>9</v>
      </c>
      <c r="R41" s="512"/>
      <c r="S41" s="451"/>
      <c r="T41" s="1439"/>
      <c r="U41" s="1434"/>
      <c r="V41" s="1439"/>
      <c r="W41" s="1439"/>
      <c r="X41" s="1439"/>
      <c r="Y41" s="1439"/>
      <c r="Z41" s="1439"/>
      <c r="AA41" s="1439"/>
      <c r="AB41" s="1439"/>
      <c r="AC41" s="1439"/>
      <c r="AD41" s="1439"/>
      <c r="AE41" s="1439"/>
      <c r="AF41" s="1439"/>
      <c r="AG41" s="1439"/>
      <c r="AH41" s="1439"/>
    </row>
    <row r="42" spans="1:34" s="406" customFormat="1" ht="27" customHeight="1" x14ac:dyDescent="0.2">
      <c r="A42" s="404"/>
      <c r="B42" s="558"/>
      <c r="C42" s="1683" t="s">
        <v>500</v>
      </c>
      <c r="D42" s="1683"/>
      <c r="E42" s="1683"/>
      <c r="F42" s="1683"/>
      <c r="G42" s="1683"/>
      <c r="H42" s="1683"/>
      <c r="I42" s="1683"/>
      <c r="J42" s="1683"/>
      <c r="K42" s="1683"/>
      <c r="L42" s="1683"/>
      <c r="M42" s="1683"/>
      <c r="N42" s="1683"/>
      <c r="O42" s="1683"/>
      <c r="P42" s="1683"/>
      <c r="Q42" s="1683"/>
      <c r="R42" s="621"/>
      <c r="S42" s="405"/>
      <c r="T42" s="738"/>
      <c r="U42" s="1449"/>
      <c r="V42" s="738"/>
      <c r="W42" s="738"/>
      <c r="X42" s="738"/>
      <c r="Y42" s="738"/>
      <c r="Z42" s="738"/>
      <c r="AA42" s="738"/>
      <c r="AB42" s="738"/>
      <c r="AC42" s="738"/>
      <c r="AD42" s="738"/>
      <c r="AE42" s="738"/>
      <c r="AF42" s="738"/>
      <c r="AG42" s="738"/>
      <c r="AH42" s="738"/>
    </row>
    <row r="43" spans="1:34" ht="13.5" customHeight="1" x14ac:dyDescent="0.2">
      <c r="A43" s="392"/>
      <c r="B43" s="455"/>
      <c r="C43" s="1672" t="s">
        <v>178</v>
      </c>
      <c r="D43" s="1673"/>
      <c r="E43" s="1673"/>
      <c r="F43" s="1673"/>
      <c r="G43" s="1673"/>
      <c r="H43" s="1673"/>
      <c r="I43" s="1673"/>
      <c r="J43" s="1673"/>
      <c r="K43" s="1673"/>
      <c r="L43" s="1673"/>
      <c r="M43" s="1673"/>
      <c r="N43" s="1673"/>
      <c r="O43" s="1673"/>
      <c r="P43" s="1673"/>
      <c r="Q43" s="1674"/>
      <c r="R43" s="402"/>
      <c r="S43" s="402"/>
    </row>
    <row r="44" spans="1:34" s="500" customFormat="1" ht="2.25" customHeight="1" x14ac:dyDescent="0.2">
      <c r="A44" s="497"/>
      <c r="B44" s="498"/>
      <c r="C44" s="499"/>
      <c r="D44" s="418"/>
      <c r="E44" s="876"/>
      <c r="F44" s="876"/>
      <c r="G44" s="876"/>
      <c r="H44" s="876"/>
      <c r="I44" s="876"/>
      <c r="J44" s="876"/>
      <c r="K44" s="876"/>
      <c r="L44" s="876"/>
      <c r="M44" s="876"/>
      <c r="N44" s="876"/>
      <c r="O44" s="876"/>
      <c r="P44" s="876"/>
      <c r="Q44" s="876"/>
      <c r="R44" s="432"/>
      <c r="S44" s="432"/>
      <c r="T44" s="1450"/>
      <c r="U44" s="1434"/>
      <c r="V44" s="1450"/>
      <c r="W44" s="1450"/>
      <c r="X44" s="1450"/>
      <c r="Y44" s="1450"/>
      <c r="Z44" s="1450"/>
      <c r="AA44" s="1450"/>
      <c r="AB44" s="1450"/>
      <c r="AC44" s="1450"/>
      <c r="AD44" s="1450"/>
      <c r="AE44" s="1450"/>
      <c r="AF44" s="1450"/>
      <c r="AG44" s="1450"/>
      <c r="AH44" s="1450"/>
    </row>
    <row r="45" spans="1:34" ht="12.75" customHeight="1" x14ac:dyDescent="0.2">
      <c r="A45" s="392"/>
      <c r="B45" s="455"/>
      <c r="C45" s="407"/>
      <c r="D45" s="407"/>
      <c r="E45" s="806">
        <v>2004</v>
      </c>
      <c r="F45" s="966">
        <v>2005</v>
      </c>
      <c r="G45" s="966">
        <v>2006</v>
      </c>
      <c r="H45" s="806">
        <v>2007</v>
      </c>
      <c r="I45" s="966">
        <v>2008</v>
      </c>
      <c r="J45" s="966">
        <v>2009</v>
      </c>
      <c r="K45" s="806">
        <v>2010</v>
      </c>
      <c r="L45" s="966">
        <v>2011</v>
      </c>
      <c r="M45" s="966">
        <v>2012</v>
      </c>
      <c r="N45" s="806">
        <v>2013</v>
      </c>
      <c r="O45" s="966">
        <v>2014</v>
      </c>
      <c r="P45" s="966">
        <v>2015</v>
      </c>
      <c r="Q45" s="806">
        <v>2016</v>
      </c>
      <c r="R45" s="512"/>
      <c r="S45" s="402"/>
      <c r="T45" s="1440"/>
      <c r="U45" s="1451"/>
      <c r="V45" s="1440"/>
      <c r="W45" s="1440"/>
    </row>
    <row r="46" spans="1:34" s="971" customFormat="1" ht="11.25" customHeight="1" x14ac:dyDescent="0.2">
      <c r="A46" s="967"/>
      <c r="B46" s="968"/>
      <c r="C46" s="1690" t="s">
        <v>68</v>
      </c>
      <c r="D46" s="1690"/>
      <c r="E46" s="972">
        <v>208</v>
      </c>
      <c r="F46" s="972">
        <v>334</v>
      </c>
      <c r="G46" s="972">
        <v>396</v>
      </c>
      <c r="H46" s="972">
        <v>343</v>
      </c>
      <c r="I46" s="972">
        <v>441</v>
      </c>
      <c r="J46" s="972">
        <v>361</v>
      </c>
      <c r="K46" s="972">
        <v>352</v>
      </c>
      <c r="L46" s="972">
        <v>200</v>
      </c>
      <c r="M46" s="972">
        <v>107</v>
      </c>
      <c r="N46" s="972">
        <v>106</v>
      </c>
      <c r="O46" s="972">
        <v>174</v>
      </c>
      <c r="P46" s="972">
        <v>182</v>
      </c>
      <c r="Q46" s="972">
        <v>210</v>
      </c>
      <c r="R46" s="969"/>
      <c r="S46" s="970"/>
      <c r="T46" s="1440"/>
      <c r="U46" s="1452"/>
      <c r="V46" s="1440"/>
      <c r="W46" s="1440"/>
      <c r="X46" s="1453"/>
      <c r="Y46" s="1453"/>
      <c r="Z46" s="1453"/>
      <c r="AA46" s="1453"/>
      <c r="AB46" s="1453"/>
      <c r="AC46" s="1453"/>
      <c r="AD46" s="1453"/>
      <c r="AE46" s="1453"/>
      <c r="AF46" s="1453"/>
      <c r="AG46" s="1453"/>
      <c r="AH46" s="1453"/>
    </row>
    <row r="47" spans="1:34" s="971" customFormat="1" ht="11.25" customHeight="1" x14ac:dyDescent="0.2">
      <c r="A47" s="967"/>
      <c r="B47" s="968"/>
      <c r="C47" s="1691" t="s">
        <v>411</v>
      </c>
      <c r="D47" s="1690"/>
      <c r="E47" s="972">
        <f>SUM(E48:E52)</f>
        <v>167</v>
      </c>
      <c r="F47" s="972">
        <f t="shared" ref="F47:Q47" si="2">SUM(F48:F52)</f>
        <v>277</v>
      </c>
      <c r="G47" s="972">
        <f t="shared" si="2"/>
        <v>258</v>
      </c>
      <c r="H47" s="972">
        <f t="shared" si="2"/>
        <v>268</v>
      </c>
      <c r="I47" s="972">
        <f t="shared" si="2"/>
        <v>304</v>
      </c>
      <c r="J47" s="972">
        <f t="shared" si="2"/>
        <v>258</v>
      </c>
      <c r="K47" s="972">
        <f t="shared" si="2"/>
        <v>234</v>
      </c>
      <c r="L47" s="972">
        <f t="shared" si="2"/>
        <v>182</v>
      </c>
      <c r="M47" s="972">
        <f t="shared" si="2"/>
        <v>93</v>
      </c>
      <c r="N47" s="972">
        <f t="shared" si="2"/>
        <v>97</v>
      </c>
      <c r="O47" s="972">
        <f t="shared" si="2"/>
        <v>161</v>
      </c>
      <c r="P47" s="972">
        <f t="shared" si="2"/>
        <v>145</v>
      </c>
      <c r="Q47" s="972">
        <f t="shared" si="2"/>
        <v>175</v>
      </c>
      <c r="R47" s="969"/>
      <c r="S47" s="970"/>
      <c r="T47" s="1440"/>
      <c r="U47" s="1451"/>
      <c r="V47" s="1440"/>
      <c r="W47" s="1440"/>
      <c r="X47" s="1453"/>
      <c r="Y47" s="1453"/>
      <c r="Z47" s="1453"/>
      <c r="AA47" s="1453"/>
      <c r="AB47" s="1453"/>
      <c r="AC47" s="1453"/>
      <c r="AD47" s="1453"/>
      <c r="AE47" s="1453"/>
      <c r="AF47" s="1453"/>
      <c r="AG47" s="1453"/>
      <c r="AH47" s="1453"/>
    </row>
    <row r="48" spans="1:34" s="475" customFormat="1" ht="10.5" customHeight="1" x14ac:dyDescent="0.2">
      <c r="A48" s="472"/>
      <c r="B48" s="473"/>
      <c r="C48" s="964"/>
      <c r="D48" s="562" t="s">
        <v>244</v>
      </c>
      <c r="E48" s="1015">
        <v>100</v>
      </c>
      <c r="F48" s="1015">
        <v>151</v>
      </c>
      <c r="G48" s="1015">
        <v>153</v>
      </c>
      <c r="H48" s="1015">
        <v>160</v>
      </c>
      <c r="I48" s="1015">
        <v>172</v>
      </c>
      <c r="J48" s="1015">
        <v>142</v>
      </c>
      <c r="K48" s="1015">
        <v>141</v>
      </c>
      <c r="L48" s="1015">
        <v>93</v>
      </c>
      <c r="M48" s="1015">
        <v>36</v>
      </c>
      <c r="N48" s="1015">
        <v>27</v>
      </c>
      <c r="O48" s="1015">
        <v>49</v>
      </c>
      <c r="P48" s="1015">
        <v>65</v>
      </c>
      <c r="Q48" s="1015">
        <v>69</v>
      </c>
      <c r="R48" s="512"/>
      <c r="S48" s="451"/>
      <c r="T48" s="1440"/>
      <c r="U48" s="1451"/>
      <c r="V48" s="1440"/>
      <c r="W48" s="1440"/>
      <c r="X48" s="1439"/>
      <c r="Y48" s="1439"/>
      <c r="Z48" s="1439"/>
      <c r="AA48" s="1439"/>
      <c r="AB48" s="1439"/>
      <c r="AC48" s="1439"/>
      <c r="AD48" s="1439"/>
      <c r="AE48" s="1439"/>
      <c r="AF48" s="1439"/>
      <c r="AG48" s="1439"/>
      <c r="AH48" s="1439"/>
    </row>
    <row r="49" spans="1:34" s="475" customFormat="1" ht="10.5" customHeight="1" x14ac:dyDescent="0.2">
      <c r="A49" s="472"/>
      <c r="B49" s="473"/>
      <c r="C49" s="964"/>
      <c r="D49" s="562" t="s">
        <v>245</v>
      </c>
      <c r="E49" s="1015">
        <v>15</v>
      </c>
      <c r="F49" s="1015">
        <v>28</v>
      </c>
      <c r="G49" s="1015">
        <v>26</v>
      </c>
      <c r="H49" s="1015">
        <v>27</v>
      </c>
      <c r="I49" s="1015">
        <v>27</v>
      </c>
      <c r="J49" s="1015">
        <v>22</v>
      </c>
      <c r="K49" s="1015">
        <v>25</v>
      </c>
      <c r="L49" s="1015">
        <v>22</v>
      </c>
      <c r="M49" s="1015">
        <v>9</v>
      </c>
      <c r="N49" s="1015">
        <v>18</v>
      </c>
      <c r="O49" s="1015">
        <v>23</v>
      </c>
      <c r="P49" s="1015">
        <v>20</v>
      </c>
      <c r="Q49" s="1015">
        <v>19</v>
      </c>
      <c r="R49" s="512"/>
      <c r="S49" s="451"/>
      <c r="T49" s="1440"/>
      <c r="U49" s="1451"/>
      <c r="V49" s="1440"/>
      <c r="W49" s="1440"/>
      <c r="X49" s="1439"/>
      <c r="Y49" s="1439"/>
      <c r="Z49" s="1439"/>
      <c r="AA49" s="1439"/>
      <c r="AB49" s="1439"/>
      <c r="AC49" s="1439"/>
      <c r="AD49" s="1439"/>
      <c r="AE49" s="1439"/>
      <c r="AF49" s="1439"/>
      <c r="AG49" s="1439"/>
      <c r="AH49" s="1439"/>
    </row>
    <row r="50" spans="1:34" s="475" customFormat="1" ht="10.5" customHeight="1" x14ac:dyDescent="0.2">
      <c r="A50" s="472"/>
      <c r="B50" s="473"/>
      <c r="C50" s="964"/>
      <c r="D50" s="1112" t="s">
        <v>246</v>
      </c>
      <c r="E50" s="1015">
        <v>46</v>
      </c>
      <c r="F50" s="1015">
        <v>73</v>
      </c>
      <c r="G50" s="1015">
        <v>65</v>
      </c>
      <c r="H50" s="1015">
        <v>64</v>
      </c>
      <c r="I50" s="1015">
        <v>97</v>
      </c>
      <c r="J50" s="1015">
        <v>87</v>
      </c>
      <c r="K50" s="1015">
        <v>64</v>
      </c>
      <c r="L50" s="1015">
        <v>55</v>
      </c>
      <c r="M50" s="1015">
        <v>40</v>
      </c>
      <c r="N50" s="1015">
        <v>49</v>
      </c>
      <c r="O50" s="1015">
        <v>80</v>
      </c>
      <c r="P50" s="1015">
        <v>53</v>
      </c>
      <c r="Q50" s="1015">
        <v>58</v>
      </c>
      <c r="R50" s="512"/>
      <c r="S50" s="451"/>
      <c r="T50" s="1440"/>
      <c r="U50" s="1451"/>
      <c r="V50" s="1440"/>
      <c r="W50" s="1440"/>
      <c r="X50" s="1439"/>
      <c r="Y50" s="1439"/>
      <c r="Z50" s="1439"/>
      <c r="AA50" s="1439"/>
      <c r="AB50" s="1439"/>
      <c r="AC50" s="1439"/>
      <c r="AD50" s="1439"/>
      <c r="AE50" s="1439"/>
      <c r="AF50" s="1439"/>
      <c r="AG50" s="1439"/>
      <c r="AH50" s="1439"/>
    </row>
    <row r="51" spans="1:34" s="475" customFormat="1" ht="10.5" customHeight="1" x14ac:dyDescent="0.2">
      <c r="A51" s="472"/>
      <c r="B51" s="473"/>
      <c r="C51" s="964"/>
      <c r="D51" s="1112" t="s">
        <v>248</v>
      </c>
      <c r="E51" s="1015" t="s">
        <v>410</v>
      </c>
      <c r="F51" s="1015">
        <v>1</v>
      </c>
      <c r="G51" s="1015" t="s">
        <v>9</v>
      </c>
      <c r="H51" s="1015" t="s">
        <v>9</v>
      </c>
      <c r="I51" s="1015" t="s">
        <v>9</v>
      </c>
      <c r="J51" s="1015" t="s">
        <v>9</v>
      </c>
      <c r="K51" s="1015" t="s">
        <v>9</v>
      </c>
      <c r="L51" s="1015" t="s">
        <v>9</v>
      </c>
      <c r="M51" s="1015" t="s">
        <v>9</v>
      </c>
      <c r="N51" s="1015" t="s">
        <v>9</v>
      </c>
      <c r="O51" s="1015" t="s">
        <v>9</v>
      </c>
      <c r="P51" s="1015" t="s">
        <v>9</v>
      </c>
      <c r="Q51" s="1015" t="s">
        <v>9</v>
      </c>
      <c r="R51" s="512"/>
      <c r="S51" s="451"/>
      <c r="T51" s="1440"/>
      <c r="U51" s="1451"/>
      <c r="V51" s="1440"/>
      <c r="W51" s="1440"/>
      <c r="X51" s="1439"/>
      <c r="Y51" s="1439"/>
      <c r="Z51" s="1439"/>
      <c r="AA51" s="1439"/>
      <c r="AB51" s="1439"/>
      <c r="AC51" s="1439"/>
      <c r="AD51" s="1439"/>
      <c r="AE51" s="1439"/>
      <c r="AF51" s="1439"/>
      <c r="AG51" s="1439"/>
      <c r="AH51" s="1439"/>
    </row>
    <row r="52" spans="1:34" s="475" customFormat="1" ht="10.5" customHeight="1" x14ac:dyDescent="0.2">
      <c r="A52" s="472"/>
      <c r="B52" s="473"/>
      <c r="C52" s="964"/>
      <c r="D52" s="562" t="s">
        <v>247</v>
      </c>
      <c r="E52" s="1016">
        <v>6</v>
      </c>
      <c r="F52" s="1016">
        <v>24</v>
      </c>
      <c r="G52" s="1016">
        <v>14</v>
      </c>
      <c r="H52" s="1016">
        <v>17</v>
      </c>
      <c r="I52" s="1016">
        <v>8</v>
      </c>
      <c r="J52" s="1016">
        <v>7</v>
      </c>
      <c r="K52" s="1016">
        <v>4</v>
      </c>
      <c r="L52" s="1016">
        <v>12</v>
      </c>
      <c r="M52" s="1016">
        <v>8</v>
      </c>
      <c r="N52" s="1016">
        <v>3</v>
      </c>
      <c r="O52" s="1016">
        <v>9</v>
      </c>
      <c r="P52" s="1016">
        <v>7</v>
      </c>
      <c r="Q52" s="1016">
        <v>29</v>
      </c>
      <c r="R52" s="512"/>
      <c r="S52" s="451"/>
      <c r="T52" s="1440"/>
      <c r="U52" s="1451"/>
      <c r="V52" s="1440"/>
      <c r="W52" s="1440"/>
      <c r="X52" s="1439"/>
      <c r="Y52" s="1439"/>
      <c r="Z52" s="1439"/>
      <c r="AA52" s="1439"/>
      <c r="AB52" s="1439"/>
      <c r="AC52" s="1439"/>
      <c r="AD52" s="1439"/>
      <c r="AE52" s="1439"/>
      <c r="AF52" s="1439"/>
      <c r="AG52" s="1439"/>
      <c r="AH52" s="1439"/>
    </row>
    <row r="53" spans="1:34" s="971" customFormat="1" ht="11.25" customHeight="1" x14ac:dyDescent="0.2">
      <c r="A53" s="967"/>
      <c r="B53" s="968"/>
      <c r="C53" s="1690" t="s">
        <v>412</v>
      </c>
      <c r="D53" s="1690"/>
      <c r="E53" s="972">
        <f>SUM(E54:E56)</f>
        <v>41</v>
      </c>
      <c r="F53" s="972">
        <f t="shared" ref="F53:Q53" si="3">SUM(F54:F56)</f>
        <v>57</v>
      </c>
      <c r="G53" s="972">
        <f t="shared" si="3"/>
        <v>138</v>
      </c>
      <c r="H53" s="972">
        <f t="shared" si="3"/>
        <v>75</v>
      </c>
      <c r="I53" s="972">
        <f t="shared" si="3"/>
        <v>137</v>
      </c>
      <c r="J53" s="972">
        <f t="shared" si="3"/>
        <v>103</v>
      </c>
      <c r="K53" s="972">
        <f t="shared" si="3"/>
        <v>118</v>
      </c>
      <c r="L53" s="972">
        <f t="shared" si="3"/>
        <v>18</v>
      </c>
      <c r="M53" s="972">
        <f t="shared" si="3"/>
        <v>14</v>
      </c>
      <c r="N53" s="972">
        <f t="shared" si="3"/>
        <v>9</v>
      </c>
      <c r="O53" s="972">
        <f t="shared" si="3"/>
        <v>13</v>
      </c>
      <c r="P53" s="972">
        <f t="shared" si="3"/>
        <v>37</v>
      </c>
      <c r="Q53" s="972">
        <f t="shared" si="3"/>
        <v>35</v>
      </c>
      <c r="R53" s="969"/>
      <c r="S53" s="970"/>
      <c r="T53" s="1440"/>
      <c r="U53" s="1451"/>
      <c r="V53" s="1440"/>
      <c r="W53" s="1440"/>
      <c r="X53" s="1453"/>
      <c r="Y53" s="1453"/>
      <c r="Z53" s="1453"/>
      <c r="AA53" s="1453"/>
      <c r="AB53" s="1453"/>
      <c r="AC53" s="1453"/>
      <c r="AD53" s="1453"/>
      <c r="AE53" s="1453"/>
      <c r="AF53" s="1453"/>
      <c r="AG53" s="1453"/>
      <c r="AH53" s="1453"/>
    </row>
    <row r="54" spans="1:34" s="475" customFormat="1" ht="10.5" customHeight="1" x14ac:dyDescent="0.2">
      <c r="A54" s="472"/>
      <c r="B54" s="473"/>
      <c r="C54" s="1111"/>
      <c r="D54" s="1112" t="s">
        <v>494</v>
      </c>
      <c r="E54" s="1015" t="s">
        <v>410</v>
      </c>
      <c r="F54" s="1015" t="s">
        <v>410</v>
      </c>
      <c r="G54" s="1015" t="s">
        <v>9</v>
      </c>
      <c r="H54" s="1015" t="s">
        <v>9</v>
      </c>
      <c r="I54" s="1015" t="s">
        <v>9</v>
      </c>
      <c r="J54" s="1016">
        <v>1</v>
      </c>
      <c r="K54" s="1016" t="s">
        <v>9</v>
      </c>
      <c r="L54" s="1016">
        <v>1</v>
      </c>
      <c r="M54" s="1016">
        <v>1</v>
      </c>
      <c r="N54" s="1015" t="s">
        <v>9</v>
      </c>
      <c r="O54" s="1015" t="s">
        <v>9</v>
      </c>
      <c r="P54" s="1015" t="s">
        <v>9</v>
      </c>
      <c r="Q54" s="1015" t="s">
        <v>9</v>
      </c>
      <c r="R54" s="512"/>
      <c r="S54" s="451"/>
      <c r="T54" s="1440"/>
      <c r="U54" s="1451"/>
      <c r="V54" s="1440"/>
      <c r="W54" s="1440"/>
      <c r="X54" s="1439"/>
      <c r="Y54" s="1439"/>
      <c r="Z54" s="1439"/>
      <c r="AA54" s="1439"/>
      <c r="AB54" s="1439"/>
      <c r="AC54" s="1439"/>
      <c r="AD54" s="1439"/>
      <c r="AE54" s="1439"/>
      <c r="AF54" s="1439"/>
      <c r="AG54" s="1439"/>
      <c r="AH54" s="1439"/>
    </row>
    <row r="55" spans="1:34" s="475" customFormat="1" ht="10.5" customHeight="1" x14ac:dyDescent="0.2">
      <c r="A55" s="472"/>
      <c r="B55" s="473"/>
      <c r="C55" s="964"/>
      <c r="D55" s="562" t="s">
        <v>249</v>
      </c>
      <c r="E55" s="1016">
        <v>1</v>
      </c>
      <c r="F55" s="1016">
        <v>1</v>
      </c>
      <c r="G55" s="1016">
        <v>1</v>
      </c>
      <c r="H55" s="1016">
        <v>1</v>
      </c>
      <c r="I55" s="1016" t="s">
        <v>9</v>
      </c>
      <c r="J55" s="1016">
        <v>1</v>
      </c>
      <c r="K55" s="1016">
        <v>2</v>
      </c>
      <c r="L55" s="1016" t="s">
        <v>9</v>
      </c>
      <c r="M55" s="1016">
        <v>1</v>
      </c>
      <c r="N55" s="1016" t="s">
        <v>9</v>
      </c>
      <c r="O55" s="1016" t="s">
        <v>9</v>
      </c>
      <c r="P55" s="1016">
        <v>1</v>
      </c>
      <c r="Q55" s="1016" t="s">
        <v>9</v>
      </c>
      <c r="R55" s="512"/>
      <c r="S55" s="451"/>
      <c r="T55" s="1440"/>
      <c r="U55" s="1451"/>
      <c r="V55" s="1440"/>
      <c r="W55" s="1440"/>
      <c r="X55" s="1439"/>
      <c r="Y55" s="1439"/>
      <c r="Z55" s="1439"/>
      <c r="AA55" s="1439"/>
      <c r="AB55" s="1439"/>
      <c r="AC55" s="1439"/>
      <c r="AD55" s="1439"/>
      <c r="AE55" s="1439"/>
      <c r="AF55" s="1439"/>
      <c r="AG55" s="1439"/>
      <c r="AH55" s="1439"/>
    </row>
    <row r="56" spans="1:34" s="475" customFormat="1" ht="10.5" customHeight="1" x14ac:dyDescent="0.2">
      <c r="A56" s="472"/>
      <c r="B56" s="473"/>
      <c r="C56" s="964"/>
      <c r="D56" s="562" t="s">
        <v>250</v>
      </c>
      <c r="E56" s="1016">
        <v>40</v>
      </c>
      <c r="F56" s="1016">
        <v>56</v>
      </c>
      <c r="G56" s="1016">
        <v>137</v>
      </c>
      <c r="H56" s="1016">
        <v>74</v>
      </c>
      <c r="I56" s="1016">
        <v>137</v>
      </c>
      <c r="J56" s="1016">
        <v>101</v>
      </c>
      <c r="K56" s="1016">
        <v>116</v>
      </c>
      <c r="L56" s="1016">
        <v>17</v>
      </c>
      <c r="M56" s="1016">
        <v>12</v>
      </c>
      <c r="N56" s="1016">
        <v>9</v>
      </c>
      <c r="O56" s="1016">
        <v>13</v>
      </c>
      <c r="P56" s="1016">
        <v>36</v>
      </c>
      <c r="Q56" s="1016">
        <v>35</v>
      </c>
      <c r="R56" s="512"/>
      <c r="S56" s="451"/>
      <c r="T56" s="1440"/>
      <c r="U56" s="1451"/>
      <c r="V56" s="1440"/>
      <c r="W56" s="1440"/>
      <c r="X56" s="1439"/>
      <c r="Y56" s="1439"/>
      <c r="Z56" s="1439"/>
      <c r="AA56" s="1439"/>
      <c r="AB56" s="1439"/>
      <c r="AC56" s="1439"/>
      <c r="AD56" s="1439"/>
      <c r="AE56" s="1439"/>
      <c r="AF56" s="1439"/>
      <c r="AG56" s="1439"/>
      <c r="AH56" s="1439"/>
    </row>
    <row r="57" spans="1:34" s="776" customFormat="1" ht="13.5" customHeight="1" x14ac:dyDescent="0.2">
      <c r="A57" s="773"/>
      <c r="B57" s="753"/>
      <c r="C57" s="486" t="s">
        <v>435</v>
      </c>
      <c r="D57" s="774"/>
      <c r="E57" s="457"/>
      <c r="F57" s="457"/>
      <c r="G57" s="487"/>
      <c r="H57" s="487"/>
      <c r="I57" s="1663"/>
      <c r="J57" s="1663"/>
      <c r="K57" s="1663"/>
      <c r="L57" s="1663"/>
      <c r="M57" s="1663"/>
      <c r="N57" s="1663"/>
      <c r="O57" s="1663"/>
      <c r="P57" s="1663"/>
      <c r="Q57" s="1663"/>
      <c r="R57" s="775"/>
      <c r="S57" s="487"/>
      <c r="T57" s="1440"/>
      <c r="U57" s="1451"/>
      <c r="V57" s="1440"/>
      <c r="W57" s="1440"/>
      <c r="X57" s="1454"/>
      <c r="Y57" s="1454"/>
      <c r="Z57" s="1454"/>
      <c r="AA57" s="1454"/>
      <c r="AB57" s="1454"/>
      <c r="AC57" s="1454"/>
      <c r="AD57" s="1454"/>
      <c r="AE57" s="1454"/>
      <c r="AF57" s="1454"/>
      <c r="AG57" s="1454"/>
      <c r="AH57" s="1454"/>
    </row>
    <row r="58" spans="1:34" s="442" customFormat="1" ht="11.25" customHeight="1" thickBot="1" x14ac:dyDescent="0.25">
      <c r="A58" s="477"/>
      <c r="B58" s="488"/>
      <c r="C58" s="1113" t="s">
        <v>495</v>
      </c>
      <c r="D58" s="489"/>
      <c r="E58" s="491"/>
      <c r="F58" s="491"/>
      <c r="G58" s="491"/>
      <c r="H58" s="491"/>
      <c r="I58" s="491"/>
      <c r="J58" s="491"/>
      <c r="K58" s="491"/>
      <c r="L58" s="491"/>
      <c r="M58" s="491"/>
      <c r="N58" s="491"/>
      <c r="O58" s="491"/>
      <c r="P58" s="491"/>
      <c r="Q58" s="458" t="s">
        <v>73</v>
      </c>
      <c r="R58" s="492"/>
      <c r="S58" s="493"/>
      <c r="T58" s="1440"/>
      <c r="U58" s="1451"/>
      <c r="V58" s="1440"/>
      <c r="W58" s="1440"/>
      <c r="X58" s="1455"/>
      <c r="Y58" s="1455"/>
      <c r="Z58" s="1455"/>
      <c r="AA58" s="1455"/>
      <c r="AB58" s="1455"/>
      <c r="AC58" s="1455"/>
      <c r="AD58" s="1455"/>
      <c r="AE58" s="1455"/>
      <c r="AF58" s="1455"/>
      <c r="AG58" s="1455"/>
      <c r="AH58" s="1455"/>
    </row>
    <row r="59" spans="1:34" ht="13.5" customHeight="1" thickBot="1" x14ac:dyDescent="0.25">
      <c r="A59" s="392"/>
      <c r="B59" s="488"/>
      <c r="C59" s="1687" t="s">
        <v>299</v>
      </c>
      <c r="D59" s="1688"/>
      <c r="E59" s="1688"/>
      <c r="F59" s="1688"/>
      <c r="G59" s="1688"/>
      <c r="H59" s="1688"/>
      <c r="I59" s="1688"/>
      <c r="J59" s="1688"/>
      <c r="K59" s="1688"/>
      <c r="L59" s="1688"/>
      <c r="M59" s="1688"/>
      <c r="N59" s="1688"/>
      <c r="O59" s="1688"/>
      <c r="P59" s="1688"/>
      <c r="Q59" s="1689"/>
      <c r="R59" s="458"/>
      <c r="S59" s="444"/>
      <c r="T59" s="1440"/>
      <c r="U59" s="1451"/>
      <c r="V59" s="1440"/>
      <c r="W59" s="1440"/>
    </row>
    <row r="60" spans="1:34" ht="3.75" customHeight="1" x14ac:dyDescent="0.2">
      <c r="A60" s="392"/>
      <c r="B60" s="488"/>
      <c r="C60" s="1684" t="s">
        <v>69</v>
      </c>
      <c r="D60" s="1684"/>
      <c r="F60" s="981"/>
      <c r="G60" s="981"/>
      <c r="H60" s="981"/>
      <c r="I60" s="981"/>
      <c r="J60" s="981"/>
      <c r="K60" s="981"/>
      <c r="L60" s="981"/>
      <c r="M60" s="495"/>
      <c r="N60" s="495"/>
      <c r="O60" s="495"/>
      <c r="P60" s="495"/>
      <c r="Q60" s="495"/>
      <c r="R60" s="492"/>
      <c r="S60" s="444"/>
      <c r="T60" s="1440"/>
      <c r="U60" s="1451"/>
      <c r="V60" s="1440"/>
      <c r="W60" s="1440"/>
    </row>
    <row r="61" spans="1:34" ht="11.25" customHeight="1" x14ac:dyDescent="0.2">
      <c r="A61" s="392"/>
      <c r="B61" s="455"/>
      <c r="C61" s="1685"/>
      <c r="D61" s="1685"/>
      <c r="E61" s="1599">
        <v>2016</v>
      </c>
      <c r="F61" s="1599"/>
      <c r="G61" s="1599"/>
      <c r="H61" s="1599"/>
      <c r="I61" s="1599"/>
      <c r="J61" s="1599"/>
      <c r="K61" s="1599"/>
      <c r="L61" s="1665">
        <v>2017</v>
      </c>
      <c r="M61" s="1599"/>
      <c r="N61" s="1599"/>
      <c r="O61" s="1599"/>
      <c r="P61" s="1599"/>
      <c r="Q61" s="1599"/>
      <c r="R61" s="444"/>
      <c r="S61" s="444"/>
      <c r="T61" s="1440"/>
      <c r="U61" s="1451"/>
      <c r="V61" s="1440"/>
      <c r="W61" s="1440"/>
    </row>
    <row r="62" spans="1:34" ht="12.75" customHeight="1" x14ac:dyDescent="0.2">
      <c r="A62" s="392"/>
      <c r="B62" s="455"/>
      <c r="C62" s="407"/>
      <c r="D62" s="407"/>
      <c r="E62" s="1020" t="s">
        <v>100</v>
      </c>
      <c r="F62" s="1020" t="s">
        <v>99</v>
      </c>
      <c r="G62" s="1020" t="s">
        <v>98</v>
      </c>
      <c r="H62" s="1020" t="s">
        <v>97</v>
      </c>
      <c r="I62" s="1020" t="s">
        <v>96</v>
      </c>
      <c r="J62" s="1020" t="s">
        <v>95</v>
      </c>
      <c r="K62" s="1020" t="s">
        <v>94</v>
      </c>
      <c r="L62" s="1020" t="s">
        <v>93</v>
      </c>
      <c r="M62" s="1020" t="s">
        <v>104</v>
      </c>
      <c r="N62" s="1020" t="s">
        <v>103</v>
      </c>
      <c r="O62" s="1020" t="s">
        <v>102</v>
      </c>
      <c r="P62" s="1020" t="s">
        <v>101</v>
      </c>
      <c r="Q62" s="1020" t="s">
        <v>100</v>
      </c>
      <c r="R62" s="492"/>
      <c r="S62" s="444"/>
      <c r="T62" s="1440"/>
      <c r="U62" s="1451"/>
      <c r="V62" s="1440"/>
      <c r="W62" s="1440"/>
    </row>
    <row r="63" spans="1:34" ht="10.5" customHeight="1" x14ac:dyDescent="0.2">
      <c r="A63" s="392"/>
      <c r="B63" s="488"/>
      <c r="C63" s="1686" t="s">
        <v>92</v>
      </c>
      <c r="D63" s="1686"/>
      <c r="E63" s="1019"/>
      <c r="F63" s="1019"/>
      <c r="G63" s="1017"/>
      <c r="H63" s="1017"/>
      <c r="I63" s="1017"/>
      <c r="J63" s="1017"/>
      <c r="K63" s="1017"/>
      <c r="L63" s="1017"/>
      <c r="M63" s="1017"/>
      <c r="N63" s="1017"/>
      <c r="O63" s="1017"/>
      <c r="P63" s="1017"/>
      <c r="Q63" s="1017"/>
      <c r="R63" s="492"/>
      <c r="S63" s="444"/>
      <c r="T63" s="1440"/>
      <c r="U63" s="1451"/>
      <c r="V63" s="1440"/>
      <c r="W63" s="1440"/>
    </row>
    <row r="64" spans="1:34" s="500" customFormat="1" ht="9.75" customHeight="1" x14ac:dyDescent="0.2">
      <c r="A64" s="497"/>
      <c r="B64" s="498"/>
      <c r="C64" s="499" t="s">
        <v>91</v>
      </c>
      <c r="D64" s="418"/>
      <c r="E64" s="1018">
        <v>0.13</v>
      </c>
      <c r="F64" s="1018">
        <v>-0.66</v>
      </c>
      <c r="G64" s="1018">
        <v>-0.22</v>
      </c>
      <c r="H64" s="1018">
        <v>0.69</v>
      </c>
      <c r="I64" s="1018">
        <v>0.34</v>
      </c>
      <c r="J64" s="1018">
        <v>-0.5</v>
      </c>
      <c r="K64" s="1018">
        <v>0.04</v>
      </c>
      <c r="L64" s="1018">
        <v>-0.59</v>
      </c>
      <c r="M64" s="1018">
        <v>-0.23</v>
      </c>
      <c r="N64" s="1018">
        <v>1.75</v>
      </c>
      <c r="O64" s="1018">
        <v>0.95</v>
      </c>
      <c r="P64" s="1018">
        <v>-0.24</v>
      </c>
      <c r="Q64" s="1018">
        <v>-0.4</v>
      </c>
      <c r="R64" s="432"/>
      <c r="S64" s="432"/>
      <c r="T64" s="1440"/>
      <c r="U64" s="1451"/>
      <c r="V64" s="1440"/>
      <c r="W64" s="1440"/>
      <c r="X64" s="1450"/>
      <c r="Y64" s="1450"/>
      <c r="Z64" s="1450"/>
      <c r="AA64" s="1450"/>
      <c r="AB64" s="1450"/>
      <c r="AC64" s="1450"/>
      <c r="AD64" s="1450"/>
      <c r="AE64" s="1450"/>
      <c r="AF64" s="1450"/>
      <c r="AG64" s="1450"/>
      <c r="AH64" s="1450"/>
    </row>
    <row r="65" spans="1:34" s="500" customFormat="1" ht="9.75" customHeight="1" x14ac:dyDescent="0.2">
      <c r="A65" s="497"/>
      <c r="B65" s="498"/>
      <c r="C65" s="499" t="s">
        <v>90</v>
      </c>
      <c r="D65" s="418"/>
      <c r="E65" s="1018">
        <v>0.55000000000000004</v>
      </c>
      <c r="F65" s="1018">
        <v>0.61</v>
      </c>
      <c r="G65" s="1018">
        <v>0.72</v>
      </c>
      <c r="H65" s="1018">
        <v>0.63</v>
      </c>
      <c r="I65" s="1018">
        <v>0.88</v>
      </c>
      <c r="J65" s="1018">
        <v>0.57999999999999996</v>
      </c>
      <c r="K65" s="1018">
        <v>0.88</v>
      </c>
      <c r="L65" s="1018">
        <v>1.33</v>
      </c>
      <c r="M65" s="1018">
        <v>1.55</v>
      </c>
      <c r="N65" s="1018">
        <v>1.37</v>
      </c>
      <c r="O65" s="1018">
        <v>1.98</v>
      </c>
      <c r="P65" s="1018">
        <v>1.45</v>
      </c>
      <c r="Q65" s="1018">
        <v>0.91</v>
      </c>
      <c r="R65" s="432"/>
      <c r="S65" s="432"/>
      <c r="T65" s="1440"/>
      <c r="U65" s="1451"/>
      <c r="V65" s="1440"/>
      <c r="W65" s="1440"/>
      <c r="X65" s="1450"/>
      <c r="Y65" s="1450"/>
      <c r="Z65" s="1450"/>
      <c r="AA65" s="1450"/>
      <c r="AB65" s="1450"/>
      <c r="AC65" s="1450"/>
      <c r="AD65" s="1450"/>
      <c r="AE65" s="1450"/>
      <c r="AF65" s="1450"/>
      <c r="AG65" s="1450"/>
      <c r="AH65" s="1450"/>
    </row>
    <row r="66" spans="1:34" s="500" customFormat="1" ht="11.25" customHeight="1" x14ac:dyDescent="0.2">
      <c r="A66" s="497"/>
      <c r="B66" s="498"/>
      <c r="C66" s="499" t="s">
        <v>258</v>
      </c>
      <c r="D66" s="418"/>
      <c r="E66" s="1018">
        <v>0.57999999999999996</v>
      </c>
      <c r="F66" s="1018">
        <v>0.56999999999999995</v>
      </c>
      <c r="G66" s="1018">
        <v>0.56999999999999995</v>
      </c>
      <c r="H66" s="1018">
        <v>0.55000000000000004</v>
      </c>
      <c r="I66" s="1018">
        <v>0.56999999999999995</v>
      </c>
      <c r="J66" s="1018">
        <v>0.56999999999999995</v>
      </c>
      <c r="K66" s="1018">
        <v>0.61</v>
      </c>
      <c r="L66" s="1018">
        <v>0.65</v>
      </c>
      <c r="M66" s="1018">
        <v>0.75</v>
      </c>
      <c r="N66" s="1018">
        <v>0.82</v>
      </c>
      <c r="O66" s="1018">
        <v>0.95</v>
      </c>
      <c r="P66" s="1018">
        <v>1.04</v>
      </c>
      <c r="Q66" s="1018">
        <v>1.07</v>
      </c>
      <c r="R66" s="432"/>
      <c r="S66" s="432"/>
      <c r="T66" s="1440"/>
      <c r="U66" s="1451"/>
      <c r="V66" s="1440"/>
      <c r="W66" s="1440"/>
      <c r="X66" s="1450"/>
      <c r="Y66" s="1450"/>
      <c r="Z66" s="1450"/>
      <c r="AA66" s="1450"/>
      <c r="AB66" s="1450"/>
      <c r="AC66" s="1450"/>
      <c r="AD66" s="1450"/>
      <c r="AE66" s="1450"/>
      <c r="AF66" s="1450"/>
      <c r="AG66" s="1450"/>
      <c r="AH66" s="1450"/>
    </row>
    <row r="67" spans="1:34" ht="11.25" customHeight="1" x14ac:dyDescent="0.2">
      <c r="A67" s="392"/>
      <c r="B67" s="488"/>
      <c r="C67" s="959" t="s">
        <v>89</v>
      </c>
      <c r="D67" s="496"/>
      <c r="E67" s="501"/>
      <c r="F67" s="176"/>
      <c r="G67" s="549"/>
      <c r="H67" s="549"/>
      <c r="I67" s="549"/>
      <c r="J67" s="85"/>
      <c r="K67" s="501"/>
      <c r="L67" s="549"/>
      <c r="M67" s="549"/>
      <c r="N67" s="549"/>
      <c r="O67" s="549"/>
      <c r="P67" s="549"/>
      <c r="Q67" s="502"/>
      <c r="R67" s="492"/>
      <c r="S67" s="444"/>
      <c r="T67" s="1440"/>
      <c r="U67" s="1451"/>
      <c r="V67" s="1440"/>
      <c r="W67" s="1440"/>
    </row>
    <row r="68" spans="1:34" ht="9.75" customHeight="1" x14ac:dyDescent="0.2">
      <c r="A68" s="392"/>
      <c r="B68" s="503"/>
      <c r="C68" s="453"/>
      <c r="D68" s="751" t="s">
        <v>604</v>
      </c>
      <c r="E68" s="590"/>
      <c r="F68" s="592"/>
      <c r="G68" s="80"/>
      <c r="H68" s="80"/>
      <c r="I68" s="80"/>
      <c r="J68" s="593">
        <v>26.876556016597508</v>
      </c>
      <c r="K68" s="501"/>
      <c r="L68" s="549"/>
      <c r="M68" s="549"/>
      <c r="N68" s="549"/>
      <c r="O68" s="549"/>
      <c r="P68" s="549"/>
      <c r="Q68" s="965">
        <f>+J68</f>
        <v>26.876556016597508</v>
      </c>
      <c r="R68" s="492"/>
      <c r="S68" s="444"/>
      <c r="T68" s="1440"/>
      <c r="U68" s="1451"/>
      <c r="V68" s="1440"/>
      <c r="W68" s="1440"/>
    </row>
    <row r="69" spans="1:34" ht="9.75" customHeight="1" x14ac:dyDescent="0.2">
      <c r="A69" s="392"/>
      <c r="B69" s="504"/>
      <c r="C69" s="418"/>
      <c r="D69" s="594" t="s">
        <v>605</v>
      </c>
      <c r="E69" s="595"/>
      <c r="F69" s="595"/>
      <c r="G69" s="595"/>
      <c r="H69" s="595"/>
      <c r="I69" s="595"/>
      <c r="J69" s="593">
        <v>7.8456018465616895</v>
      </c>
      <c r="K69" s="501"/>
      <c r="L69" s="195"/>
      <c r="M69" s="549"/>
      <c r="N69" s="549"/>
      <c r="O69" s="549"/>
      <c r="P69" s="549"/>
      <c r="Q69" s="965">
        <f t="shared" ref="Q69:Q72" si="4">+J69</f>
        <v>7.8456018465616895</v>
      </c>
      <c r="R69" s="505"/>
      <c r="S69" s="505"/>
    </row>
    <row r="70" spans="1:34" ht="9.75" customHeight="1" x14ac:dyDescent="0.2">
      <c r="A70" s="392"/>
      <c r="B70" s="504"/>
      <c r="C70" s="418"/>
      <c r="D70" s="594" t="s">
        <v>606</v>
      </c>
      <c r="E70" s="590"/>
      <c r="F70" s="177"/>
      <c r="G70" s="177"/>
      <c r="H70" s="80"/>
      <c r="I70" s="178"/>
      <c r="J70" s="593">
        <v>2.2162271191568772</v>
      </c>
      <c r="K70" s="501"/>
      <c r="L70" s="195"/>
      <c r="M70" s="549"/>
      <c r="N70" s="549"/>
      <c r="O70" s="549"/>
      <c r="P70" s="549"/>
      <c r="Q70" s="965">
        <f t="shared" si="4"/>
        <v>2.2162271191568772</v>
      </c>
      <c r="R70" s="506"/>
      <c r="S70" s="444"/>
    </row>
    <row r="71" spans="1:34" ht="9.75" customHeight="1" x14ac:dyDescent="0.2">
      <c r="A71" s="392"/>
      <c r="B71" s="504"/>
      <c r="C71" s="418"/>
      <c r="D71" s="594" t="s">
        <v>607</v>
      </c>
      <c r="E71" s="596"/>
      <c r="F71" s="594"/>
      <c r="G71" s="594"/>
      <c r="H71" s="594"/>
      <c r="I71" s="594"/>
      <c r="J71" s="593">
        <v>1.1211471977406795</v>
      </c>
      <c r="K71" s="501"/>
      <c r="L71" s="195"/>
      <c r="M71" s="549"/>
      <c r="N71" s="549"/>
      <c r="O71" s="549"/>
      <c r="P71" s="549"/>
      <c r="Q71" s="965">
        <f t="shared" si="4"/>
        <v>1.1211471977406795</v>
      </c>
      <c r="R71" s="506"/>
      <c r="S71" s="444"/>
    </row>
    <row r="72" spans="1:34" ht="9.75" customHeight="1" x14ac:dyDescent="0.2">
      <c r="A72" s="392"/>
      <c r="B72" s="504"/>
      <c r="C72" s="418"/>
      <c r="D72" s="597" t="s">
        <v>608</v>
      </c>
      <c r="E72" s="598"/>
      <c r="F72" s="598"/>
      <c r="G72" s="598"/>
      <c r="H72" s="598"/>
      <c r="I72" s="598"/>
      <c r="J72" s="593">
        <v>0.97794973195610702</v>
      </c>
      <c r="K72" s="501"/>
      <c r="L72" s="195"/>
      <c r="M72" s="549"/>
      <c r="N72" s="549"/>
      <c r="O72" s="549"/>
      <c r="P72" s="549"/>
      <c r="Q72" s="965">
        <f t="shared" si="4"/>
        <v>0.97794973195610702</v>
      </c>
      <c r="R72" s="506"/>
      <c r="S72" s="444"/>
    </row>
    <row r="73" spans="1:34" ht="9.75" customHeight="1" x14ac:dyDescent="0.2">
      <c r="A73" s="392"/>
      <c r="B73" s="504"/>
      <c r="C73" s="418"/>
      <c r="D73" s="594" t="s">
        <v>609</v>
      </c>
      <c r="E73" s="177"/>
      <c r="F73" s="177"/>
      <c r="G73" s="177"/>
      <c r="H73" s="80"/>
      <c r="I73" s="178"/>
      <c r="J73" s="502">
        <v>-5.702040166225042</v>
      </c>
      <c r="K73" s="501"/>
      <c r="L73" s="195"/>
      <c r="M73" s="549"/>
      <c r="N73" s="549"/>
      <c r="O73" s="549"/>
      <c r="P73" s="549"/>
      <c r="Q73" s="501"/>
      <c r="R73" s="506"/>
      <c r="S73" s="444"/>
    </row>
    <row r="74" spans="1:34" ht="9.75" customHeight="1" x14ac:dyDescent="0.2">
      <c r="A74" s="392"/>
      <c r="B74" s="504"/>
      <c r="C74" s="418"/>
      <c r="D74" s="594" t="s">
        <v>610</v>
      </c>
      <c r="E74" s="591"/>
      <c r="F74" s="178"/>
      <c r="G74" s="178"/>
      <c r="H74" s="80"/>
      <c r="I74" s="178"/>
      <c r="J74" s="502">
        <v>-3.6028731326840924</v>
      </c>
      <c r="K74" s="501"/>
      <c r="L74" s="195"/>
      <c r="M74" s="549"/>
      <c r="N74" s="549"/>
      <c r="O74" s="549"/>
      <c r="P74" s="549"/>
      <c r="Q74" s="599"/>
      <c r="R74" s="506"/>
      <c r="S74" s="444"/>
    </row>
    <row r="75" spans="1:34" ht="9.75" customHeight="1" x14ac:dyDescent="0.2">
      <c r="A75" s="392"/>
      <c r="B75" s="504"/>
      <c r="C75" s="418"/>
      <c r="D75" s="594" t="s">
        <v>611</v>
      </c>
      <c r="E75" s="591"/>
      <c r="F75" s="178"/>
      <c r="G75" s="178"/>
      <c r="H75" s="80"/>
      <c r="I75" s="178"/>
      <c r="J75" s="502">
        <v>-2.6927925848322931</v>
      </c>
      <c r="K75" s="501"/>
      <c r="L75" s="195"/>
      <c r="M75" s="549"/>
      <c r="N75" s="549"/>
      <c r="O75" s="549"/>
      <c r="P75" s="549"/>
      <c r="Q75" s="599"/>
      <c r="R75" s="506"/>
      <c r="S75" s="444"/>
    </row>
    <row r="76" spans="1:34" ht="9.75" customHeight="1" x14ac:dyDescent="0.2">
      <c r="A76" s="392"/>
      <c r="B76" s="504"/>
      <c r="C76" s="418"/>
      <c r="D76" s="594" t="s">
        <v>612</v>
      </c>
      <c r="E76" s="591"/>
      <c r="F76" s="178"/>
      <c r="G76" s="178"/>
      <c r="H76" s="80"/>
      <c r="I76" s="178"/>
      <c r="J76" s="502">
        <v>-2.5340332769819396</v>
      </c>
      <c r="K76" s="501"/>
      <c r="L76" s="195"/>
      <c r="M76" s="549"/>
      <c r="N76" s="549"/>
      <c r="O76" s="549"/>
      <c r="P76" s="549"/>
      <c r="Q76" s="599"/>
      <c r="R76" s="506"/>
      <c r="S76" s="444"/>
    </row>
    <row r="77" spans="1:34" ht="9.75" customHeight="1" x14ac:dyDescent="0.2">
      <c r="A77" s="392"/>
      <c r="B77" s="504"/>
      <c r="C77" s="418"/>
      <c r="D77" s="594" t="s">
        <v>613</v>
      </c>
      <c r="E77" s="591"/>
      <c r="F77" s="177"/>
      <c r="G77" s="177"/>
      <c r="H77" s="80"/>
      <c r="I77" s="178"/>
      <c r="J77" s="502">
        <v>-2.534024404894708</v>
      </c>
      <c r="K77" s="501"/>
      <c r="L77" s="195"/>
      <c r="M77" s="549"/>
      <c r="N77" s="549"/>
      <c r="O77" s="549"/>
      <c r="P77" s="549"/>
      <c r="Q77" s="501"/>
      <c r="R77" s="506"/>
      <c r="S77" s="444"/>
    </row>
    <row r="78" spans="1:34" ht="0.75" customHeight="1" x14ac:dyDescent="0.2">
      <c r="A78" s="392"/>
      <c r="B78" s="504"/>
      <c r="C78" s="418"/>
      <c r="D78" s="507"/>
      <c r="E78" s="501"/>
      <c r="F78" s="177"/>
      <c r="G78" s="177"/>
      <c r="H78" s="80"/>
      <c r="I78" s="178"/>
      <c r="J78" s="502"/>
      <c r="K78" s="501"/>
      <c r="L78" s="195"/>
      <c r="M78" s="549"/>
      <c r="N78" s="549"/>
      <c r="O78" s="549"/>
      <c r="P78" s="549"/>
      <c r="Q78" s="501"/>
      <c r="R78" s="506"/>
      <c r="S78" s="444"/>
    </row>
    <row r="79" spans="1:34" ht="12" customHeight="1" x14ac:dyDescent="0.2">
      <c r="A79" s="392"/>
      <c r="B79" s="508"/>
      <c r="C79" s="490" t="s">
        <v>239</v>
      </c>
      <c r="D79" s="507"/>
      <c r="E79" s="490"/>
      <c r="F79" s="490"/>
      <c r="G79" s="509" t="s">
        <v>88</v>
      </c>
      <c r="H79" s="490"/>
      <c r="I79" s="490"/>
      <c r="J79" s="490"/>
      <c r="K79" s="490"/>
      <c r="L79" s="490"/>
      <c r="M79" s="490"/>
      <c r="N79" s="490"/>
      <c r="O79" s="179"/>
      <c r="P79" s="179"/>
      <c r="Q79" s="179"/>
      <c r="R79" s="492"/>
      <c r="S79" s="444"/>
    </row>
    <row r="80" spans="1:34" s="132" customFormat="1" ht="13.5" customHeight="1" x14ac:dyDescent="0.2">
      <c r="A80" s="131"/>
      <c r="B80" s="231">
        <v>16</v>
      </c>
      <c r="C80" s="1639">
        <v>42917</v>
      </c>
      <c r="D80" s="1639"/>
      <c r="E80" s="1639"/>
      <c r="F80" s="133"/>
      <c r="G80" s="133"/>
      <c r="H80" s="133"/>
      <c r="I80" s="133"/>
      <c r="J80" s="133"/>
      <c r="K80" s="133"/>
      <c r="L80" s="133"/>
      <c r="M80" s="133"/>
      <c r="N80" s="133"/>
      <c r="P80" s="131"/>
      <c r="R80" s="137"/>
      <c r="T80" s="1456"/>
      <c r="U80" s="1457"/>
      <c r="V80" s="1456"/>
      <c r="W80" s="1456"/>
      <c r="X80" s="1456"/>
      <c r="Y80" s="1456"/>
      <c r="Z80" s="1456"/>
      <c r="AA80" s="1456"/>
      <c r="AB80" s="1456"/>
      <c r="AC80" s="1456"/>
      <c r="AD80" s="1456"/>
      <c r="AE80" s="1456"/>
      <c r="AF80" s="1456"/>
      <c r="AG80" s="1456"/>
      <c r="AH80" s="1456"/>
    </row>
  </sheetData>
  <mergeCells count="46">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 ref="C1:F1"/>
    <mergeCell ref="C4:Q4"/>
    <mergeCell ref="C6:Q6"/>
    <mergeCell ref="C7:D8"/>
    <mergeCell ref="G7:I7"/>
    <mergeCell ref="J7:L7"/>
    <mergeCell ref="M7:O7"/>
    <mergeCell ref="P7:Q7"/>
    <mergeCell ref="J1:P1"/>
    <mergeCell ref="E8:K8"/>
    <mergeCell ref="L8:Q8"/>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I57:Q57"/>
    <mergeCell ref="C36:D36"/>
    <mergeCell ref="C37:D37"/>
    <mergeCell ref="E61:K61"/>
    <mergeCell ref="L61:Q61"/>
  </mergeCells>
  <conditionalFormatting sqref="E45:Q45 E62:Q62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R64"/>
  <sheetViews>
    <sheetView zoomScaleNormal="100" workbookViewId="0"/>
  </sheetViews>
  <sheetFormatPr defaultRowHeight="12.75" x14ac:dyDescent="0.2"/>
  <cols>
    <col min="1" max="1" width="1" style="132" customWidth="1"/>
    <col min="2" max="2" width="2.5703125" style="438" customWidth="1"/>
    <col min="3" max="3" width="2.42578125" style="132" customWidth="1"/>
    <col min="4" max="4" width="26.7109375" style="132" customWidth="1"/>
    <col min="5" max="6" width="5.5703125" style="132" customWidth="1"/>
    <col min="7" max="7" width="7.5703125" style="132" customWidth="1"/>
    <col min="8" max="8" width="6.42578125" style="132" customWidth="1"/>
    <col min="9" max="11" width="7.5703125" style="132" customWidth="1"/>
    <col min="12" max="12" width="6.28515625" style="132" customWidth="1"/>
    <col min="13" max="13" width="6.42578125" style="132" customWidth="1"/>
    <col min="14" max="14" width="7.7109375" style="132" customWidth="1"/>
    <col min="15" max="15" width="2.5703125" style="977" customWidth="1"/>
    <col min="16" max="16" width="1" style="977" customWidth="1"/>
    <col min="17" max="17" width="9.140625" style="132"/>
    <col min="18" max="18" width="11" style="1254" customWidth="1"/>
    <col min="19" max="16384" width="9.140625" style="132"/>
  </cols>
  <sheetData>
    <row r="1" spans="1:18" ht="13.5" customHeight="1" x14ac:dyDescent="0.2">
      <c r="A1" s="131"/>
      <c r="B1" s="1692" t="s">
        <v>421</v>
      </c>
      <c r="C1" s="1692"/>
      <c r="D1" s="1692"/>
      <c r="E1" s="1692"/>
      <c r="F1" s="439"/>
      <c r="G1" s="439"/>
      <c r="H1" s="439"/>
      <c r="I1" s="439"/>
      <c r="J1" s="439"/>
      <c r="K1" s="439"/>
      <c r="L1" s="439"/>
      <c r="M1" s="439"/>
      <c r="N1" s="439"/>
      <c r="O1" s="439"/>
      <c r="P1" s="439"/>
    </row>
    <row r="2" spans="1:18" ht="6" customHeight="1" x14ac:dyDescent="0.2">
      <c r="A2" s="131"/>
      <c r="B2" s="1693"/>
      <c r="C2" s="1693"/>
      <c r="D2" s="1693"/>
      <c r="E2" s="1252"/>
      <c r="F2" s="1252"/>
      <c r="G2" s="1693"/>
      <c r="H2" s="1693"/>
      <c r="I2" s="1693"/>
      <c r="J2" s="1693"/>
      <c r="K2" s="1693"/>
      <c r="L2" s="1693"/>
      <c r="M2" s="1693"/>
      <c r="N2" s="1252"/>
      <c r="O2" s="440"/>
      <c r="P2" s="1255"/>
    </row>
    <row r="3" spans="1:18" ht="10.5" customHeight="1" thickBot="1" x14ac:dyDescent="0.25">
      <c r="A3" s="131"/>
      <c r="B3" s="388"/>
      <c r="C3" s="133"/>
      <c r="D3" s="133"/>
      <c r="E3" s="133"/>
      <c r="F3" s="133"/>
      <c r="G3" s="133"/>
      <c r="H3" s="133"/>
      <c r="I3" s="133"/>
      <c r="J3" s="133"/>
      <c r="K3" s="133"/>
      <c r="L3" s="133"/>
      <c r="M3" s="133"/>
      <c r="N3" s="555" t="s">
        <v>73</v>
      </c>
      <c r="O3" s="441"/>
      <c r="P3" s="1255"/>
    </row>
    <row r="4" spans="1:18" ht="13.5" customHeight="1" thickBot="1" x14ac:dyDescent="0.25">
      <c r="A4" s="131"/>
      <c r="B4" s="388"/>
      <c r="C4" s="1694" t="s">
        <v>511</v>
      </c>
      <c r="D4" s="1695"/>
      <c r="E4" s="1695"/>
      <c r="F4" s="1695"/>
      <c r="G4" s="1695"/>
      <c r="H4" s="1695"/>
      <c r="I4" s="1695"/>
      <c r="J4" s="1695"/>
      <c r="K4" s="1695"/>
      <c r="L4" s="1695"/>
      <c r="M4" s="1695"/>
      <c r="N4" s="1696"/>
      <c r="O4" s="441"/>
      <c r="P4" s="1255"/>
    </row>
    <row r="5" spans="1:18" ht="4.5" customHeight="1" x14ac:dyDescent="0.2">
      <c r="A5" s="131"/>
      <c r="B5" s="388"/>
      <c r="C5" s="1697" t="s">
        <v>78</v>
      </c>
      <c r="D5" s="1697"/>
      <c r="E5" s="388"/>
      <c r="F5" s="388"/>
      <c r="G5" s="388"/>
      <c r="H5" s="388"/>
      <c r="I5" s="388"/>
      <c r="J5" s="388"/>
      <c r="K5" s="388"/>
      <c r="L5" s="388"/>
      <c r="M5" s="388"/>
      <c r="N5" s="388"/>
      <c r="O5" s="441"/>
      <c r="P5" s="1255"/>
    </row>
    <row r="6" spans="1:18" ht="13.5" customHeight="1" x14ac:dyDescent="0.2">
      <c r="A6" s="131"/>
      <c r="B6" s="388"/>
      <c r="C6" s="1698"/>
      <c r="D6" s="1698"/>
      <c r="E6" s="1699">
        <v>2010</v>
      </c>
      <c r="F6" s="1699"/>
      <c r="G6" s="1699">
        <v>2011</v>
      </c>
      <c r="H6" s="1699"/>
      <c r="I6" s="1699">
        <v>2012</v>
      </c>
      <c r="J6" s="1699"/>
      <c r="K6" s="1699">
        <v>2013</v>
      </c>
      <c r="L6" s="1699"/>
      <c r="M6" s="1699">
        <v>2014</v>
      </c>
      <c r="N6" s="1699"/>
      <c r="O6" s="441"/>
      <c r="P6" s="1255"/>
    </row>
    <row r="7" spans="1:18" ht="4.5" customHeight="1" x14ac:dyDescent="0.2">
      <c r="A7" s="131"/>
      <c r="B7" s="388"/>
      <c r="C7" s="1256"/>
      <c r="D7" s="1256"/>
      <c r="E7" s="1257"/>
      <c r="F7" s="1257"/>
      <c r="G7" s="1700"/>
      <c r="H7" s="1700"/>
      <c r="I7" s="1700"/>
      <c r="J7" s="1700"/>
      <c r="K7" s="388"/>
      <c r="L7" s="388"/>
      <c r="M7" s="388"/>
      <c r="N7" s="388"/>
      <c r="O7" s="441"/>
      <c r="P7" s="1255"/>
    </row>
    <row r="8" spans="1:18" s="137" customFormat="1" ht="13.5" customHeight="1" x14ac:dyDescent="0.2">
      <c r="A8" s="135"/>
      <c r="B8" s="1258"/>
      <c r="C8" s="1701" t="s">
        <v>512</v>
      </c>
      <c r="D8" s="1701"/>
      <c r="E8" s="1702">
        <v>215632</v>
      </c>
      <c r="F8" s="1702"/>
      <c r="G8" s="1702">
        <v>209182.99999998396</v>
      </c>
      <c r="H8" s="1702"/>
      <c r="I8" s="1702">
        <f>SUM(I9:J10)</f>
        <v>193611</v>
      </c>
      <c r="J8" s="1702"/>
      <c r="K8" s="1702">
        <v>195577.99999998178</v>
      </c>
      <c r="L8" s="1702"/>
      <c r="M8" s="1702">
        <v>203548.00000000937</v>
      </c>
      <c r="N8" s="1702"/>
      <c r="O8" s="1259"/>
      <c r="P8" s="1260"/>
      <c r="R8" s="1261"/>
    </row>
    <row r="9" spans="1:18" s="137" customFormat="1" ht="12.75" customHeight="1" x14ac:dyDescent="0.2">
      <c r="A9" s="135"/>
      <c r="B9" s="1258"/>
      <c r="C9" s="1262"/>
      <c r="D9" s="1263" t="s">
        <v>513</v>
      </c>
      <c r="E9" s="1703">
        <v>215424</v>
      </c>
      <c r="F9" s="1703"/>
      <c r="G9" s="1703">
        <v>208986.99999998402</v>
      </c>
      <c r="H9" s="1703"/>
      <c r="I9" s="1703">
        <v>193436</v>
      </c>
      <c r="J9" s="1703"/>
      <c r="K9" s="1703">
        <v>195417.99999998178</v>
      </c>
      <c r="L9" s="1703"/>
      <c r="M9" s="1703">
        <v>203388.00000000937</v>
      </c>
      <c r="N9" s="1703"/>
      <c r="O9" s="1259"/>
      <c r="P9" s="1260"/>
      <c r="R9" s="1261"/>
    </row>
    <row r="10" spans="1:18" s="137" customFormat="1" ht="12.75" customHeight="1" x14ac:dyDescent="0.2">
      <c r="A10" s="135"/>
      <c r="B10" s="1258"/>
      <c r="C10" s="1262"/>
      <c r="D10" s="1263" t="s">
        <v>514</v>
      </c>
      <c r="E10" s="1703">
        <v>208</v>
      </c>
      <c r="F10" s="1703"/>
      <c r="G10" s="1703">
        <v>196</v>
      </c>
      <c r="H10" s="1703"/>
      <c r="I10" s="1703">
        <v>175</v>
      </c>
      <c r="J10" s="1703"/>
      <c r="K10" s="1703">
        <v>160</v>
      </c>
      <c r="L10" s="1703"/>
      <c r="M10" s="1703">
        <v>160</v>
      </c>
      <c r="N10" s="1703"/>
      <c r="O10" s="1259"/>
      <c r="P10" s="1260"/>
      <c r="R10" s="1261"/>
    </row>
    <row r="11" spans="1:18" s="137" customFormat="1" ht="23.25" customHeight="1" x14ac:dyDescent="0.2">
      <c r="A11" s="135"/>
      <c r="B11" s="1258"/>
      <c r="C11" s="1704" t="s">
        <v>515</v>
      </c>
      <c r="D11" s="1704"/>
      <c r="E11" s="1702">
        <v>150304</v>
      </c>
      <c r="F11" s="1702"/>
      <c r="G11" s="1702">
        <v>145212.00000000137</v>
      </c>
      <c r="H11" s="1702"/>
      <c r="I11" s="1702">
        <v>132844.00000000911</v>
      </c>
      <c r="J11" s="1702"/>
      <c r="K11" s="1702">
        <v>130531.99999998602</v>
      </c>
      <c r="L11" s="1702"/>
      <c r="M11" s="1702">
        <v>137344.99999999226</v>
      </c>
      <c r="N11" s="1702"/>
      <c r="O11" s="1259"/>
      <c r="P11" s="1260"/>
      <c r="R11" s="1261"/>
    </row>
    <row r="12" spans="1:18" s="137" customFormat="1" ht="16.5" customHeight="1" thickBot="1" x14ac:dyDescent="0.25">
      <c r="A12" s="135"/>
      <c r="B12" s="1258"/>
      <c r="C12" s="1704" t="s">
        <v>516</v>
      </c>
      <c r="D12" s="1704"/>
      <c r="E12" s="1702">
        <v>6088165</v>
      </c>
      <c r="F12" s="1702"/>
      <c r="G12" s="1702">
        <v>5632280.1093796296</v>
      </c>
      <c r="H12" s="1702"/>
      <c r="I12" s="1702">
        <v>5161343</v>
      </c>
      <c r="J12" s="1702"/>
      <c r="K12" s="1702">
        <v>4986266</v>
      </c>
      <c r="L12" s="1702"/>
      <c r="M12" s="1702">
        <v>5324131</v>
      </c>
      <c r="N12" s="1702"/>
      <c r="O12" s="1259"/>
      <c r="P12" s="1260"/>
      <c r="R12" s="1261"/>
    </row>
    <row r="13" spans="1:18" ht="0.75" hidden="1" customHeight="1" thickBot="1" x14ac:dyDescent="0.25">
      <c r="A13" s="131"/>
      <c r="B13" s="133"/>
      <c r="C13" s="133"/>
      <c r="D13" s="133"/>
      <c r="E13" s="133"/>
      <c r="F13" s="133"/>
      <c r="G13" s="133"/>
      <c r="H13" s="133"/>
      <c r="I13" s="133"/>
      <c r="J13" s="133"/>
      <c r="K13" s="133"/>
      <c r="L13" s="133"/>
      <c r="M13" s="133"/>
      <c r="N13" s="555"/>
      <c r="O13" s="441"/>
      <c r="P13" s="1255"/>
    </row>
    <row r="14" spans="1:18" s="137" customFormat="1" ht="13.5" customHeight="1" thickBot="1" x14ac:dyDescent="0.25">
      <c r="A14" s="135"/>
      <c r="B14" s="136"/>
      <c r="C14" s="1694" t="s">
        <v>517</v>
      </c>
      <c r="D14" s="1695"/>
      <c r="E14" s="1695"/>
      <c r="F14" s="1695"/>
      <c r="G14" s="1695"/>
      <c r="H14" s="1695"/>
      <c r="I14" s="1695"/>
      <c r="J14" s="1695"/>
      <c r="K14" s="1695"/>
      <c r="L14" s="1695"/>
      <c r="M14" s="1695"/>
      <c r="N14" s="1696"/>
      <c r="O14" s="441"/>
      <c r="P14" s="1255"/>
      <c r="R14" s="1261"/>
    </row>
    <row r="15" spans="1:18" ht="3" customHeight="1" x14ac:dyDescent="0.2">
      <c r="A15" s="131"/>
      <c r="B15" s="133"/>
      <c r="C15" s="1706" t="s">
        <v>78</v>
      </c>
      <c r="D15" s="1706"/>
      <c r="E15" s="391"/>
      <c r="F15" s="391"/>
      <c r="G15" s="391"/>
      <c r="H15" s="391"/>
      <c r="I15" s="391"/>
      <c r="J15" s="391"/>
      <c r="K15" s="391"/>
      <c r="L15" s="391"/>
      <c r="M15" s="391"/>
      <c r="N15" s="391"/>
      <c r="O15" s="441"/>
      <c r="P15" s="1255"/>
    </row>
    <row r="16" spans="1:18" ht="10.5" customHeight="1" x14ac:dyDescent="0.2">
      <c r="A16" s="131"/>
      <c r="B16" s="133"/>
      <c r="C16" s="1706"/>
      <c r="D16" s="1706"/>
      <c r="E16" s="1264"/>
      <c r="G16" s="1707">
        <v>2014</v>
      </c>
      <c r="H16" s="1707"/>
      <c r="I16" s="1707"/>
      <c r="J16" s="1707"/>
      <c r="K16" s="1707"/>
      <c r="L16" s="1707"/>
      <c r="M16" s="1707"/>
      <c r="N16" s="1707"/>
      <c r="O16" s="1265"/>
      <c r="P16" s="1114"/>
    </row>
    <row r="17" spans="1:18" ht="33.75" customHeight="1" x14ac:dyDescent="0.2">
      <c r="A17" s="131"/>
      <c r="B17" s="133"/>
      <c r="C17" s="1264"/>
      <c r="D17" s="1264"/>
      <c r="E17" s="1264"/>
      <c r="F17" s="1266"/>
      <c r="G17" s="1267" t="s">
        <v>496</v>
      </c>
      <c r="H17" s="1253" t="s">
        <v>393</v>
      </c>
      <c r="I17" s="1253" t="s">
        <v>518</v>
      </c>
      <c r="J17" s="1253" t="s">
        <v>519</v>
      </c>
      <c r="K17" s="1253" t="s">
        <v>520</v>
      </c>
      <c r="L17" s="1253" t="s">
        <v>521</v>
      </c>
      <c r="M17" s="1253" t="s">
        <v>522</v>
      </c>
      <c r="N17" s="1253" t="s">
        <v>523</v>
      </c>
      <c r="O17" s="1265"/>
      <c r="P17" s="1114"/>
    </row>
    <row r="18" spans="1:18" s="1273" customFormat="1" x14ac:dyDescent="0.2">
      <c r="A18" s="1268"/>
      <c r="B18" s="1269"/>
      <c r="C18" s="1615" t="s">
        <v>68</v>
      </c>
      <c r="D18" s="1615"/>
      <c r="E18" s="1270"/>
      <c r="F18" s="1270"/>
      <c r="G18" s="1271">
        <v>5324130.7407274954</v>
      </c>
      <c r="H18" s="1271">
        <v>296216.1095414923</v>
      </c>
      <c r="I18" s="1271">
        <v>1017377.1517220808</v>
      </c>
      <c r="J18" s="1271">
        <v>1522241.4905851192</v>
      </c>
      <c r="K18" s="1271">
        <v>1469972.6459332735</v>
      </c>
      <c r="L18" s="1271">
        <v>827871.81860100583</v>
      </c>
      <c r="M18" s="1271">
        <v>101651.12131769188</v>
      </c>
      <c r="N18" s="1271">
        <v>88800.403026623957</v>
      </c>
      <c r="O18" s="1272"/>
      <c r="R18" s="1274"/>
    </row>
    <row r="19" spans="1:18" ht="21" customHeight="1" x14ac:dyDescent="0.2">
      <c r="A19" s="131"/>
      <c r="B19" s="133"/>
      <c r="C19" s="1275">
        <v>11</v>
      </c>
      <c r="D19" s="1708" t="s">
        <v>524</v>
      </c>
      <c r="E19" s="1708"/>
      <c r="F19" s="1708"/>
      <c r="G19" s="1276">
        <v>75.089552238805936</v>
      </c>
      <c r="H19" s="1276">
        <v>75.089552238805965</v>
      </c>
      <c r="I19" s="1276">
        <v>0</v>
      </c>
      <c r="J19" s="1276">
        <v>0</v>
      </c>
      <c r="K19" s="1276">
        <v>0</v>
      </c>
      <c r="L19" s="1276">
        <v>0</v>
      </c>
      <c r="M19" s="1276">
        <v>0</v>
      </c>
      <c r="N19" s="1276">
        <v>0</v>
      </c>
      <c r="O19" s="1265"/>
      <c r="P19" s="1114"/>
    </row>
    <row r="20" spans="1:18" s="1282" customFormat="1" ht="11.25" customHeight="1" x14ac:dyDescent="0.2">
      <c r="A20" s="1277"/>
      <c r="B20" s="1278"/>
      <c r="C20" s="1275">
        <v>12</v>
      </c>
      <c r="D20" s="1705" t="s">
        <v>525</v>
      </c>
      <c r="E20" s="1705"/>
      <c r="F20" s="1705"/>
      <c r="G20" s="1279">
        <v>4574.3545833186863</v>
      </c>
      <c r="H20" s="1279">
        <v>0</v>
      </c>
      <c r="I20" s="1279">
        <v>432</v>
      </c>
      <c r="J20" s="1279">
        <v>3033.7591378487678</v>
      </c>
      <c r="K20" s="1279">
        <v>703.94351176826103</v>
      </c>
      <c r="L20" s="1279">
        <v>404.65193370165747</v>
      </c>
      <c r="M20" s="1279">
        <v>0</v>
      </c>
      <c r="N20" s="1279">
        <v>0</v>
      </c>
      <c r="O20" s="1280"/>
      <c r="P20" s="1281"/>
      <c r="R20" s="1283"/>
    </row>
    <row r="21" spans="1:18" s="1282" customFormat="1" ht="11.25" customHeight="1" x14ac:dyDescent="0.2">
      <c r="A21" s="1277"/>
      <c r="B21" s="1278"/>
      <c r="C21" s="1275">
        <v>13</v>
      </c>
      <c r="D21" s="1705" t="s">
        <v>526</v>
      </c>
      <c r="E21" s="1705"/>
      <c r="F21" s="1705"/>
      <c r="G21" s="1279">
        <v>79056.505579263292</v>
      </c>
      <c r="H21" s="1279">
        <v>0</v>
      </c>
      <c r="I21" s="1279">
        <v>6222.4878311825332</v>
      </c>
      <c r="J21" s="1279">
        <v>17237.666469477197</v>
      </c>
      <c r="K21" s="1279">
        <v>27886.830137550638</v>
      </c>
      <c r="L21" s="1279">
        <v>19990.73643156244</v>
      </c>
      <c r="M21" s="1279">
        <v>7503.8551320256256</v>
      </c>
      <c r="N21" s="1279">
        <v>214.92957746478871</v>
      </c>
      <c r="O21" s="1280"/>
      <c r="P21" s="1281"/>
      <c r="R21" s="1283"/>
    </row>
    <row r="22" spans="1:18" s="1282" customFormat="1" ht="11.25" customHeight="1" x14ac:dyDescent="0.2">
      <c r="A22" s="1277"/>
      <c r="B22" s="1278"/>
      <c r="C22" s="1275">
        <v>14</v>
      </c>
      <c r="D22" s="1705" t="s">
        <v>527</v>
      </c>
      <c r="E22" s="1705"/>
      <c r="F22" s="1705"/>
      <c r="G22" s="1279">
        <v>76511.876214119518</v>
      </c>
      <c r="H22" s="1279">
        <v>68.78552028518078</v>
      </c>
      <c r="I22" s="1279">
        <v>4292.065827696646</v>
      </c>
      <c r="J22" s="1279">
        <v>15802.460072014401</v>
      </c>
      <c r="K22" s="1279">
        <v>29474.708816594291</v>
      </c>
      <c r="L22" s="1279">
        <v>21368.504642036856</v>
      </c>
      <c r="M22" s="1279">
        <v>5159.9516735914294</v>
      </c>
      <c r="N22" s="1279">
        <v>345.3996619006179</v>
      </c>
      <c r="O22" s="1280"/>
      <c r="P22" s="1281"/>
      <c r="R22" s="1283"/>
    </row>
    <row r="23" spans="1:18" s="1282" customFormat="1" ht="21" customHeight="1" x14ac:dyDescent="0.2">
      <c r="A23" s="1277"/>
      <c r="B23" s="1278"/>
      <c r="C23" s="1275">
        <v>21</v>
      </c>
      <c r="D23" s="1705" t="s">
        <v>528</v>
      </c>
      <c r="E23" s="1705"/>
      <c r="F23" s="1705"/>
      <c r="G23" s="1279">
        <v>16684.832048924287</v>
      </c>
      <c r="H23" s="1279">
        <v>241.13096710540037</v>
      </c>
      <c r="I23" s="1279">
        <v>6265.4161135899694</v>
      </c>
      <c r="J23" s="1279">
        <v>6455.585736847278</v>
      </c>
      <c r="K23" s="1279">
        <v>2059.6761858617533</v>
      </c>
      <c r="L23" s="1279">
        <v>1484.5246615509102</v>
      </c>
      <c r="M23" s="1279">
        <v>178.49838396897221</v>
      </c>
      <c r="N23" s="1279">
        <v>0</v>
      </c>
      <c r="O23" s="1280"/>
      <c r="P23" s="1281"/>
      <c r="R23" s="1283"/>
    </row>
    <row r="24" spans="1:18" s="1282" customFormat="1" ht="11.25" customHeight="1" x14ac:dyDescent="0.2">
      <c r="A24" s="1277"/>
      <c r="B24" s="1278"/>
      <c r="C24" s="1275">
        <v>22</v>
      </c>
      <c r="D24" s="1705" t="s">
        <v>529</v>
      </c>
      <c r="E24" s="1705"/>
      <c r="F24" s="1705"/>
      <c r="G24" s="1279">
        <v>38609.744898685633</v>
      </c>
      <c r="H24" s="1279">
        <v>215.66666666666652</v>
      </c>
      <c r="I24" s="1279">
        <v>14460.051152891316</v>
      </c>
      <c r="J24" s="1279">
        <v>12001.760488076037</v>
      </c>
      <c r="K24" s="1279">
        <v>10157.933152459622</v>
      </c>
      <c r="L24" s="1279">
        <v>1510.1190525722732</v>
      </c>
      <c r="M24" s="1279">
        <v>223.9655172413793</v>
      </c>
      <c r="N24" s="1279">
        <v>40.248868778280546</v>
      </c>
      <c r="O24" s="1280"/>
      <c r="P24" s="1281"/>
      <c r="R24" s="1283"/>
    </row>
    <row r="25" spans="1:18" s="1282" customFormat="1" ht="11.25" customHeight="1" x14ac:dyDescent="0.2">
      <c r="A25" s="1277"/>
      <c r="B25" s="1278"/>
      <c r="C25" s="1275">
        <v>23</v>
      </c>
      <c r="D25" s="1705" t="s">
        <v>530</v>
      </c>
      <c r="E25" s="1705"/>
      <c r="F25" s="1705"/>
      <c r="G25" s="1279">
        <v>14979.440050475952</v>
      </c>
      <c r="H25" s="1279">
        <v>683.47215108834837</v>
      </c>
      <c r="I25" s="1279">
        <v>5203.117510721936</v>
      </c>
      <c r="J25" s="1279">
        <v>6664.8485669462143</v>
      </c>
      <c r="K25" s="1279">
        <v>1674.1628525629533</v>
      </c>
      <c r="L25" s="1279">
        <v>417.59538611119768</v>
      </c>
      <c r="M25" s="1279">
        <v>150.8510101010101</v>
      </c>
      <c r="N25" s="1279">
        <v>185.39257294429706</v>
      </c>
      <c r="O25" s="1280"/>
      <c r="P25" s="1281"/>
      <c r="R25" s="1283"/>
    </row>
    <row r="26" spans="1:18" s="1282" customFormat="1" ht="20.25" customHeight="1" x14ac:dyDescent="0.2">
      <c r="A26" s="1277"/>
      <c r="B26" s="1278"/>
      <c r="C26" s="1275">
        <v>24</v>
      </c>
      <c r="D26" s="1705" t="s">
        <v>531</v>
      </c>
      <c r="E26" s="1705"/>
      <c r="F26" s="1705"/>
      <c r="G26" s="1279">
        <v>27770.647352285712</v>
      </c>
      <c r="H26" s="1279">
        <v>0</v>
      </c>
      <c r="I26" s="1279">
        <v>2874.3442962639519</v>
      </c>
      <c r="J26" s="1279">
        <v>9616.6847305761967</v>
      </c>
      <c r="K26" s="1279">
        <v>8641.7273897037758</v>
      </c>
      <c r="L26" s="1279">
        <v>4927.5071663249228</v>
      </c>
      <c r="M26" s="1279">
        <v>1610.3249458874459</v>
      </c>
      <c r="N26" s="1279">
        <v>100.05882352941178</v>
      </c>
      <c r="O26" s="1280"/>
      <c r="P26" s="1281"/>
      <c r="R26" s="1283"/>
    </row>
    <row r="27" spans="1:18" s="1282" customFormat="1" ht="11.25" customHeight="1" x14ac:dyDescent="0.2">
      <c r="A27" s="1277"/>
      <c r="B27" s="1278"/>
      <c r="C27" s="1275">
        <v>25</v>
      </c>
      <c r="D27" s="1705" t="s">
        <v>532</v>
      </c>
      <c r="E27" s="1705"/>
      <c r="F27" s="1705"/>
      <c r="G27" s="1279">
        <v>2435.1266452203367</v>
      </c>
      <c r="H27" s="1279">
        <v>0</v>
      </c>
      <c r="I27" s="1279">
        <v>1141.7186234817812</v>
      </c>
      <c r="J27" s="1279">
        <v>600.26252026176678</v>
      </c>
      <c r="K27" s="1279">
        <v>693.14550147678835</v>
      </c>
      <c r="L27" s="1279">
        <v>0</v>
      </c>
      <c r="M27" s="1279">
        <v>0</v>
      </c>
      <c r="N27" s="1279">
        <v>0</v>
      </c>
      <c r="O27" s="1280"/>
      <c r="P27" s="1281"/>
      <c r="R27" s="1283"/>
    </row>
    <row r="28" spans="1:18" s="1282" customFormat="1" ht="11.25" customHeight="1" x14ac:dyDescent="0.2">
      <c r="A28" s="1277"/>
      <c r="B28" s="1278"/>
      <c r="C28" s="1275">
        <v>26</v>
      </c>
      <c r="D28" s="1705" t="s">
        <v>533</v>
      </c>
      <c r="E28" s="1705"/>
      <c r="F28" s="1705"/>
      <c r="G28" s="1279">
        <v>16489.018364589581</v>
      </c>
      <c r="H28" s="1279">
        <v>139.47552447552448</v>
      </c>
      <c r="I28" s="1279">
        <v>2327.7542495236603</v>
      </c>
      <c r="J28" s="1279">
        <v>5152.9005227230191</v>
      </c>
      <c r="K28" s="1279">
        <v>5517.9578307489992</v>
      </c>
      <c r="L28" s="1279">
        <v>3350.9302371183835</v>
      </c>
      <c r="M28" s="1279">
        <v>0</v>
      </c>
      <c r="N28" s="1279">
        <v>0</v>
      </c>
      <c r="O28" s="1280"/>
      <c r="P28" s="1281"/>
      <c r="R28" s="1283"/>
    </row>
    <row r="29" spans="1:18" s="1282" customFormat="1" ht="11.25" customHeight="1" x14ac:dyDescent="0.2">
      <c r="A29" s="1277"/>
      <c r="B29" s="1278"/>
      <c r="C29" s="1275">
        <v>31</v>
      </c>
      <c r="D29" s="1705" t="s">
        <v>534</v>
      </c>
      <c r="E29" s="1705"/>
      <c r="F29" s="1705"/>
      <c r="G29" s="1279">
        <v>136542.30587956251</v>
      </c>
      <c r="H29" s="1279">
        <v>5711.9473208123891</v>
      </c>
      <c r="I29" s="1279">
        <v>22557.10267884918</v>
      </c>
      <c r="J29" s="1279">
        <v>51114.781338475768</v>
      </c>
      <c r="K29" s="1279">
        <v>28771.688794181504</v>
      </c>
      <c r="L29" s="1279">
        <v>23368.118174454201</v>
      </c>
      <c r="M29" s="1279">
        <v>4993.3226452527379</v>
      </c>
      <c r="N29" s="1279">
        <v>25.344927536231886</v>
      </c>
      <c r="O29" s="1280"/>
      <c r="P29" s="1281"/>
      <c r="R29" s="1283"/>
    </row>
    <row r="30" spans="1:18" s="1282" customFormat="1" ht="11.25" customHeight="1" x14ac:dyDescent="0.2">
      <c r="A30" s="1277"/>
      <c r="B30" s="1278"/>
      <c r="C30" s="1275">
        <v>32</v>
      </c>
      <c r="D30" s="1705" t="s">
        <v>535</v>
      </c>
      <c r="E30" s="1705"/>
      <c r="F30" s="1705"/>
      <c r="G30" s="1279">
        <v>21008.989037579395</v>
      </c>
      <c r="H30" s="1279">
        <v>174.08494736842107</v>
      </c>
      <c r="I30" s="1279">
        <v>6432.5179428605425</v>
      </c>
      <c r="J30" s="1279">
        <v>3632.6422267662406</v>
      </c>
      <c r="K30" s="1279">
        <v>3357.3870711168147</v>
      </c>
      <c r="L30" s="1279">
        <v>7349.1086271014965</v>
      </c>
      <c r="M30" s="1279">
        <v>0</v>
      </c>
      <c r="N30" s="1279">
        <v>63.248222365869431</v>
      </c>
      <c r="O30" s="1280"/>
      <c r="P30" s="1281"/>
      <c r="R30" s="1283"/>
    </row>
    <row r="31" spans="1:18" s="1282" customFormat="1" ht="19.5" customHeight="1" x14ac:dyDescent="0.2">
      <c r="A31" s="1277"/>
      <c r="B31" s="1278"/>
      <c r="C31" s="1275">
        <v>33</v>
      </c>
      <c r="D31" s="1705" t="s">
        <v>536</v>
      </c>
      <c r="E31" s="1705"/>
      <c r="F31" s="1705"/>
      <c r="G31" s="1279">
        <v>46505.984199671046</v>
      </c>
      <c r="H31" s="1279">
        <v>698.45879564879567</v>
      </c>
      <c r="I31" s="1279">
        <v>6328.6054064020209</v>
      </c>
      <c r="J31" s="1279">
        <v>15052.413773727365</v>
      </c>
      <c r="K31" s="1279">
        <v>12915.51591741769</v>
      </c>
      <c r="L31" s="1279">
        <v>11236.432058306847</v>
      </c>
      <c r="M31" s="1279">
        <v>185.75138121546962</v>
      </c>
      <c r="N31" s="1279">
        <v>88.80686695278969</v>
      </c>
      <c r="O31" s="1280"/>
      <c r="P31" s="1281"/>
      <c r="R31" s="1283"/>
    </row>
    <row r="32" spans="1:18" s="1282" customFormat="1" ht="19.5" customHeight="1" x14ac:dyDescent="0.2">
      <c r="A32" s="1277"/>
      <c r="B32" s="1278"/>
      <c r="C32" s="1275">
        <v>34</v>
      </c>
      <c r="D32" s="1705" t="s">
        <v>537</v>
      </c>
      <c r="E32" s="1705"/>
      <c r="F32" s="1705"/>
      <c r="G32" s="1279">
        <v>26723.107340257891</v>
      </c>
      <c r="H32" s="1279">
        <v>9812.6249273094927</v>
      </c>
      <c r="I32" s="1279">
        <v>7992.6937489815255</v>
      </c>
      <c r="J32" s="1279">
        <v>4756.5931868283724</v>
      </c>
      <c r="K32" s="1279">
        <v>2537.4625792084157</v>
      </c>
      <c r="L32" s="1279">
        <v>1369.9014558952049</v>
      </c>
      <c r="M32" s="1279">
        <v>126.51546391752578</v>
      </c>
      <c r="N32" s="1279">
        <v>127.31597811733633</v>
      </c>
      <c r="O32" s="1280"/>
      <c r="P32" s="1281"/>
      <c r="R32" s="1283"/>
    </row>
    <row r="33" spans="1:18" s="1282" customFormat="1" ht="11.25" customHeight="1" x14ac:dyDescent="0.2">
      <c r="A33" s="1277"/>
      <c r="B33" s="1278"/>
      <c r="C33" s="1275">
        <v>35</v>
      </c>
      <c r="D33" s="1705" t="s">
        <v>538</v>
      </c>
      <c r="E33" s="1705"/>
      <c r="F33" s="1705"/>
      <c r="G33" s="1279">
        <v>9857.1850506362571</v>
      </c>
      <c r="H33" s="1279">
        <v>1680.7681499360617</v>
      </c>
      <c r="I33" s="1279">
        <v>3460.3529970658478</v>
      </c>
      <c r="J33" s="1279">
        <v>2082.0482015086709</v>
      </c>
      <c r="K33" s="1279">
        <v>2423.3600428852296</v>
      </c>
      <c r="L33" s="1279">
        <v>155.5593137254902</v>
      </c>
      <c r="M33" s="1279">
        <v>0</v>
      </c>
      <c r="N33" s="1279">
        <v>55.096345514950166</v>
      </c>
      <c r="O33" s="1280"/>
      <c r="P33" s="1281"/>
      <c r="R33" s="1283"/>
    </row>
    <row r="34" spans="1:18" s="1282" customFormat="1" ht="19.5" customHeight="1" x14ac:dyDescent="0.2">
      <c r="A34" s="1277"/>
      <c r="B34" s="1278"/>
      <c r="C34" s="1275">
        <v>41</v>
      </c>
      <c r="D34" s="1705" t="s">
        <v>539</v>
      </c>
      <c r="E34" s="1705"/>
      <c r="F34" s="1705"/>
      <c r="G34" s="1279">
        <v>65032.918917618488</v>
      </c>
      <c r="H34" s="1279">
        <v>2899.2816242053495</v>
      </c>
      <c r="I34" s="1279">
        <v>15889.560880571464</v>
      </c>
      <c r="J34" s="1279">
        <v>18883.533132445085</v>
      </c>
      <c r="K34" s="1279">
        <v>14853.17712461922</v>
      </c>
      <c r="L34" s="1279">
        <v>10650.052460446348</v>
      </c>
      <c r="M34" s="1279">
        <v>1737.6133444537352</v>
      </c>
      <c r="N34" s="1279">
        <v>119.70035087719299</v>
      </c>
      <c r="O34" s="1280"/>
      <c r="P34" s="1281"/>
      <c r="R34" s="1283"/>
    </row>
    <row r="35" spans="1:18" s="1282" customFormat="1" ht="11.25" customHeight="1" x14ac:dyDescent="0.2">
      <c r="A35" s="1277"/>
      <c r="B35" s="1278"/>
      <c r="C35" s="1275">
        <v>42</v>
      </c>
      <c r="D35" s="1705" t="s">
        <v>540</v>
      </c>
      <c r="E35" s="1705"/>
      <c r="F35" s="1705"/>
      <c r="G35" s="1279">
        <v>12091.196198090634</v>
      </c>
      <c r="H35" s="1279">
        <v>1184.2843328943643</v>
      </c>
      <c r="I35" s="1279">
        <v>2302.44273317434</v>
      </c>
      <c r="J35" s="1279">
        <v>2428.9408954193354</v>
      </c>
      <c r="K35" s="1279">
        <v>3104.4134814141385</v>
      </c>
      <c r="L35" s="1279">
        <v>3047.8487001425974</v>
      </c>
      <c r="M35" s="1279">
        <v>23.26605504587156</v>
      </c>
      <c r="N35" s="1279">
        <v>0</v>
      </c>
      <c r="O35" s="1280"/>
      <c r="P35" s="1281"/>
      <c r="R35" s="1283"/>
    </row>
    <row r="36" spans="1:18" s="1282" customFormat="1" ht="21" customHeight="1" x14ac:dyDescent="0.2">
      <c r="A36" s="1277"/>
      <c r="B36" s="1278"/>
      <c r="C36" s="1275">
        <v>43</v>
      </c>
      <c r="D36" s="1705" t="s">
        <v>541</v>
      </c>
      <c r="E36" s="1705"/>
      <c r="F36" s="1705"/>
      <c r="G36" s="1279">
        <v>119777.71303277551</v>
      </c>
      <c r="H36" s="1279">
        <v>8850.707826155467</v>
      </c>
      <c r="I36" s="1279">
        <v>33605.151947223989</v>
      </c>
      <c r="J36" s="1279">
        <v>36165.955966918569</v>
      </c>
      <c r="K36" s="1279">
        <v>30292.328662891232</v>
      </c>
      <c r="L36" s="1279">
        <v>8414.5258678810496</v>
      </c>
      <c r="M36" s="1279">
        <v>1950.9310173939227</v>
      </c>
      <c r="N36" s="1279">
        <v>498.11174431118297</v>
      </c>
      <c r="O36" s="1280"/>
      <c r="P36" s="1281"/>
      <c r="R36" s="1283"/>
    </row>
    <row r="37" spans="1:18" s="1282" customFormat="1" ht="11.25" customHeight="1" x14ac:dyDescent="0.2">
      <c r="A37" s="1277"/>
      <c r="B37" s="1278"/>
      <c r="C37" s="1275">
        <v>44</v>
      </c>
      <c r="D37" s="1705" t="s">
        <v>542</v>
      </c>
      <c r="E37" s="1705"/>
      <c r="F37" s="1705"/>
      <c r="G37" s="1279">
        <v>23043.354879979674</v>
      </c>
      <c r="H37" s="1279">
        <v>722.44886533414854</v>
      </c>
      <c r="I37" s="1279">
        <v>3341.4372165334589</v>
      </c>
      <c r="J37" s="1279">
        <v>10674.603292982116</v>
      </c>
      <c r="K37" s="1279">
        <v>5931.2179737503484</v>
      </c>
      <c r="L37" s="1279">
        <v>1683.6475313795881</v>
      </c>
      <c r="M37" s="1279">
        <v>690</v>
      </c>
      <c r="N37" s="1279">
        <v>0</v>
      </c>
      <c r="O37" s="1280"/>
      <c r="P37" s="1281"/>
      <c r="R37" s="1283"/>
    </row>
    <row r="38" spans="1:18" s="1282" customFormat="1" ht="11.25" customHeight="1" x14ac:dyDescent="0.2">
      <c r="A38" s="1277"/>
      <c r="B38" s="1278"/>
      <c r="C38" s="1275">
        <v>51</v>
      </c>
      <c r="D38" s="1705" t="s">
        <v>543</v>
      </c>
      <c r="E38" s="1705"/>
      <c r="F38" s="1705"/>
      <c r="G38" s="1279">
        <v>195239.87280410112</v>
      </c>
      <c r="H38" s="1279">
        <v>12241.307479884043</v>
      </c>
      <c r="I38" s="1279">
        <v>42850.480784113082</v>
      </c>
      <c r="J38" s="1279">
        <v>48126.665763685298</v>
      </c>
      <c r="K38" s="1279">
        <v>47493.776821640597</v>
      </c>
      <c r="L38" s="1279">
        <v>32145.051551906916</v>
      </c>
      <c r="M38" s="1279">
        <v>5675.2306302453089</v>
      </c>
      <c r="N38" s="1279">
        <v>6707.3597726259459</v>
      </c>
      <c r="O38" s="1280"/>
      <c r="P38" s="1281"/>
      <c r="R38" s="1283"/>
    </row>
    <row r="39" spans="1:18" s="1282" customFormat="1" ht="11.25" customHeight="1" x14ac:dyDescent="0.2">
      <c r="A39" s="1277"/>
      <c r="B39" s="1278"/>
      <c r="C39" s="1275">
        <v>52</v>
      </c>
      <c r="D39" s="1705" t="s">
        <v>544</v>
      </c>
      <c r="E39" s="1705"/>
      <c r="F39" s="1705"/>
      <c r="G39" s="1279">
        <v>298138.43216948025</v>
      </c>
      <c r="H39" s="1279">
        <v>34990.597234404704</v>
      </c>
      <c r="I39" s="1279">
        <v>82023.654905526346</v>
      </c>
      <c r="J39" s="1279">
        <v>91807.927783655701</v>
      </c>
      <c r="K39" s="1279">
        <v>60633.82985640024</v>
      </c>
      <c r="L39" s="1279">
        <v>24344.472817572812</v>
      </c>
      <c r="M39" s="1279">
        <v>3330.297567585334</v>
      </c>
      <c r="N39" s="1279">
        <v>1007.6520043342286</v>
      </c>
      <c r="O39" s="1280"/>
      <c r="P39" s="1281"/>
      <c r="R39" s="1283"/>
    </row>
    <row r="40" spans="1:18" s="1282" customFormat="1" ht="11.25" customHeight="1" x14ac:dyDescent="0.2">
      <c r="A40" s="1277"/>
      <c r="B40" s="1278"/>
      <c r="C40" s="1275">
        <v>53</v>
      </c>
      <c r="D40" s="1705" t="s">
        <v>545</v>
      </c>
      <c r="E40" s="1705"/>
      <c r="F40" s="1705"/>
      <c r="G40" s="1279">
        <v>207244.10351742664</v>
      </c>
      <c r="H40" s="1279">
        <v>2066.5696283187549</v>
      </c>
      <c r="I40" s="1279">
        <v>33100.230531332279</v>
      </c>
      <c r="J40" s="1279">
        <v>54430.237106836277</v>
      </c>
      <c r="K40" s="1279">
        <v>76064.549744389209</v>
      </c>
      <c r="L40" s="1279">
        <v>38945.637074226186</v>
      </c>
      <c r="M40" s="1279">
        <v>2099.4101071933092</v>
      </c>
      <c r="N40" s="1279">
        <v>537.46932513058277</v>
      </c>
      <c r="O40" s="1280"/>
      <c r="P40" s="1281"/>
      <c r="R40" s="1283"/>
    </row>
    <row r="41" spans="1:18" s="1282" customFormat="1" ht="11.25" customHeight="1" x14ac:dyDescent="0.2">
      <c r="A41" s="1277"/>
      <c r="B41" s="1278"/>
      <c r="C41" s="1275">
        <v>54</v>
      </c>
      <c r="D41" s="1705" t="s">
        <v>546</v>
      </c>
      <c r="E41" s="1705"/>
      <c r="F41" s="1705"/>
      <c r="G41" s="1279">
        <v>64079.341425809063</v>
      </c>
      <c r="H41" s="1279">
        <v>4369.168232170432</v>
      </c>
      <c r="I41" s="1279">
        <v>18499.218611732897</v>
      </c>
      <c r="J41" s="1279">
        <v>21397.49213279894</v>
      </c>
      <c r="K41" s="1279">
        <v>9710.9171659549593</v>
      </c>
      <c r="L41" s="1279">
        <v>4805.6209953105117</v>
      </c>
      <c r="M41" s="1279">
        <v>1414.8148148148148</v>
      </c>
      <c r="N41" s="1279">
        <v>3882.1094730264208</v>
      </c>
      <c r="O41" s="1280"/>
      <c r="P41" s="1281"/>
      <c r="R41" s="1283"/>
    </row>
    <row r="42" spans="1:18" s="1282" customFormat="1" ht="20.25" customHeight="1" x14ac:dyDescent="0.2">
      <c r="A42" s="1277"/>
      <c r="B42" s="1278"/>
      <c r="C42" s="1275">
        <v>61</v>
      </c>
      <c r="D42" s="1705" t="s">
        <v>547</v>
      </c>
      <c r="E42" s="1705"/>
      <c r="F42" s="1705"/>
      <c r="G42" s="1279">
        <v>168631.67196164341</v>
      </c>
      <c r="H42" s="1279">
        <v>8238.4519562542373</v>
      </c>
      <c r="I42" s="1279">
        <v>21139.90440601786</v>
      </c>
      <c r="J42" s="1279">
        <v>34532.777458875506</v>
      </c>
      <c r="K42" s="1279">
        <v>52668.582127020942</v>
      </c>
      <c r="L42" s="1279">
        <v>40646.504557394357</v>
      </c>
      <c r="M42" s="1279">
        <v>9353.5671243115594</v>
      </c>
      <c r="N42" s="1279">
        <v>2051.8843317687852</v>
      </c>
      <c r="O42" s="1280"/>
      <c r="P42" s="1281"/>
      <c r="R42" s="1283"/>
    </row>
    <row r="43" spans="1:18" s="1282" customFormat="1" ht="20.25" customHeight="1" x14ac:dyDescent="0.2">
      <c r="A43" s="1277"/>
      <c r="B43" s="1278"/>
      <c r="C43" s="1275">
        <v>62</v>
      </c>
      <c r="D43" s="1705" t="s">
        <v>548</v>
      </c>
      <c r="E43" s="1705"/>
      <c r="F43" s="1705"/>
      <c r="G43" s="1279">
        <v>101739.01715297051</v>
      </c>
      <c r="H43" s="1279">
        <v>2758.4185861351607</v>
      </c>
      <c r="I43" s="1279">
        <v>16429.049373853108</v>
      </c>
      <c r="J43" s="1279">
        <v>23286.55596256498</v>
      </c>
      <c r="K43" s="1279">
        <v>29836.311617781696</v>
      </c>
      <c r="L43" s="1279">
        <v>22420.923388437117</v>
      </c>
      <c r="M43" s="1279">
        <v>3834.541308383989</v>
      </c>
      <c r="N43" s="1279">
        <v>3173.2169158143524</v>
      </c>
      <c r="O43" s="1280"/>
      <c r="P43" s="1281"/>
      <c r="R43" s="1283"/>
    </row>
    <row r="44" spans="1:18" s="1282" customFormat="1" ht="19.5" customHeight="1" x14ac:dyDescent="0.2">
      <c r="A44" s="1277"/>
      <c r="B44" s="1278"/>
      <c r="C44" s="1275">
        <v>63</v>
      </c>
      <c r="D44" s="1705" t="s">
        <v>549</v>
      </c>
      <c r="E44" s="1705"/>
      <c r="F44" s="1705"/>
      <c r="G44" s="1279">
        <v>10574.113704695263</v>
      </c>
      <c r="H44" s="1279">
        <v>250.32310750086413</v>
      </c>
      <c r="I44" s="1279">
        <v>1214.3524041318158</v>
      </c>
      <c r="J44" s="1279">
        <v>2769.8319359838843</v>
      </c>
      <c r="K44" s="1279">
        <v>3939.2329625226112</v>
      </c>
      <c r="L44" s="1279">
        <v>319.90740740740739</v>
      </c>
      <c r="M44" s="1279">
        <v>2080.4658871486804</v>
      </c>
      <c r="N44" s="1279">
        <v>0</v>
      </c>
      <c r="O44" s="1280"/>
      <c r="P44" s="1281"/>
      <c r="R44" s="1283"/>
    </row>
    <row r="45" spans="1:18" s="1282" customFormat="1" ht="11.25" customHeight="1" x14ac:dyDescent="0.2">
      <c r="A45" s="1277"/>
      <c r="B45" s="1278"/>
      <c r="C45" s="1275">
        <v>71</v>
      </c>
      <c r="D45" s="1705" t="s">
        <v>550</v>
      </c>
      <c r="E45" s="1705"/>
      <c r="F45" s="1705"/>
      <c r="G45" s="1279">
        <v>695526.60145609512</v>
      </c>
      <c r="H45" s="1279">
        <v>19775.250560904147</v>
      </c>
      <c r="I45" s="1279">
        <v>117004.81553109398</v>
      </c>
      <c r="J45" s="1279">
        <v>206154.27153601919</v>
      </c>
      <c r="K45" s="1279">
        <v>227304.93066950096</v>
      </c>
      <c r="L45" s="1279">
        <v>113660.58989206998</v>
      </c>
      <c r="M45" s="1279">
        <v>5059.3088527629252</v>
      </c>
      <c r="N45" s="1279">
        <v>6567.4344137448261</v>
      </c>
      <c r="O45" s="1280"/>
      <c r="P45" s="1281"/>
      <c r="R45" s="1283"/>
    </row>
    <row r="46" spans="1:18" s="1282" customFormat="1" ht="11.25" customHeight="1" x14ac:dyDescent="0.2">
      <c r="A46" s="1277"/>
      <c r="B46" s="1278"/>
      <c r="C46" s="1275">
        <v>72</v>
      </c>
      <c r="D46" s="1705" t="s">
        <v>551</v>
      </c>
      <c r="E46" s="1705"/>
      <c r="F46" s="1705"/>
      <c r="G46" s="1279">
        <v>492892.28808577685</v>
      </c>
      <c r="H46" s="1279">
        <v>28094.901423608349</v>
      </c>
      <c r="I46" s="1279">
        <v>101156.90466605171</v>
      </c>
      <c r="J46" s="1279">
        <v>143992.0089308623</v>
      </c>
      <c r="K46" s="1279">
        <v>127430.01742088854</v>
      </c>
      <c r="L46" s="1279">
        <v>80818.085762924675</v>
      </c>
      <c r="M46" s="1279">
        <v>7276.78236861398</v>
      </c>
      <c r="N46" s="1279">
        <v>4123.5875128292264</v>
      </c>
      <c r="O46" s="1280"/>
      <c r="P46" s="1281"/>
      <c r="R46" s="1283"/>
    </row>
    <row r="47" spans="1:18" s="1282" customFormat="1" ht="20.25" customHeight="1" x14ac:dyDescent="0.2">
      <c r="A47" s="1277"/>
      <c r="B47" s="1278"/>
      <c r="C47" s="1275">
        <v>73</v>
      </c>
      <c r="D47" s="1705" t="s">
        <v>552</v>
      </c>
      <c r="E47" s="1705"/>
      <c r="F47" s="1705"/>
      <c r="G47" s="1279">
        <v>35383.528943186473</v>
      </c>
      <c r="H47" s="1279">
        <v>4279.9781896369432</v>
      </c>
      <c r="I47" s="1279">
        <v>4587.4549781241549</v>
      </c>
      <c r="J47" s="1279">
        <v>8405.413406238029</v>
      </c>
      <c r="K47" s="1279">
        <v>10262.500827475262</v>
      </c>
      <c r="L47" s="1279">
        <v>7736.5551680857297</v>
      </c>
      <c r="M47" s="1279">
        <v>0</v>
      </c>
      <c r="N47" s="1279">
        <v>111.62637362637363</v>
      </c>
      <c r="O47" s="1280"/>
      <c r="P47" s="1281"/>
      <c r="R47" s="1283"/>
    </row>
    <row r="48" spans="1:18" s="1282" customFormat="1" ht="11.25" customHeight="1" x14ac:dyDescent="0.2">
      <c r="A48" s="1277"/>
      <c r="B48" s="1278"/>
      <c r="C48" s="1275">
        <v>74</v>
      </c>
      <c r="D48" s="1705" t="s">
        <v>553</v>
      </c>
      <c r="E48" s="1705"/>
      <c r="F48" s="1705"/>
      <c r="G48" s="1279">
        <v>133224.82201858933</v>
      </c>
      <c r="H48" s="1279">
        <v>6883.761970941483</v>
      </c>
      <c r="I48" s="1279">
        <v>27814.630214865905</v>
      </c>
      <c r="J48" s="1279">
        <v>55195.570784838143</v>
      </c>
      <c r="K48" s="1279">
        <v>26015.325381913153</v>
      </c>
      <c r="L48" s="1279">
        <v>15262.662178346513</v>
      </c>
      <c r="M48" s="1279">
        <v>1601.4799421121081</v>
      </c>
      <c r="N48" s="1279">
        <v>451.39154557207502</v>
      </c>
      <c r="O48" s="1280"/>
      <c r="P48" s="1281"/>
      <c r="R48" s="1283"/>
    </row>
    <row r="49" spans="1:18" s="1282" customFormat="1" ht="19.5" customHeight="1" x14ac:dyDescent="0.2">
      <c r="A49" s="1277"/>
      <c r="B49" s="1278"/>
      <c r="C49" s="1275">
        <v>75</v>
      </c>
      <c r="D49" s="1705" t="s">
        <v>554</v>
      </c>
      <c r="E49" s="1705"/>
      <c r="F49" s="1705"/>
      <c r="G49" s="1279">
        <v>229614.90769403629</v>
      </c>
      <c r="H49" s="1279">
        <v>18393.566510078886</v>
      </c>
      <c r="I49" s="1279">
        <v>46588.338591815082</v>
      </c>
      <c r="J49" s="1279">
        <v>72513.109501178624</v>
      </c>
      <c r="K49" s="1279">
        <v>58768.858933210351</v>
      </c>
      <c r="L49" s="1279">
        <v>30023.599637191372</v>
      </c>
      <c r="M49" s="1279">
        <v>2300.767614070181</v>
      </c>
      <c r="N49" s="1279">
        <v>1026.6669064905273</v>
      </c>
      <c r="O49" s="1280"/>
      <c r="P49" s="1281"/>
      <c r="R49" s="1283"/>
    </row>
    <row r="50" spans="1:18" s="1282" customFormat="1" ht="11.25" customHeight="1" x14ac:dyDescent="0.2">
      <c r="A50" s="1277"/>
      <c r="B50" s="1278"/>
      <c r="C50" s="1275">
        <v>81</v>
      </c>
      <c r="D50" s="1705" t="s">
        <v>555</v>
      </c>
      <c r="E50" s="1705"/>
      <c r="F50" s="1705"/>
      <c r="G50" s="1279">
        <v>245098.31192298155</v>
      </c>
      <c r="H50" s="1279">
        <v>19775.435950681389</v>
      </c>
      <c r="I50" s="1279">
        <v>56787.622704285954</v>
      </c>
      <c r="J50" s="1279">
        <v>70242.524637605326</v>
      </c>
      <c r="K50" s="1279">
        <v>60659.211643565272</v>
      </c>
      <c r="L50" s="1279">
        <v>36746.833599893012</v>
      </c>
      <c r="M50" s="1279">
        <v>709.68514178579801</v>
      </c>
      <c r="N50" s="1279">
        <v>176.99824516351936</v>
      </c>
      <c r="O50" s="1280"/>
      <c r="P50" s="1281"/>
      <c r="R50" s="1283"/>
    </row>
    <row r="51" spans="1:18" s="1282" customFormat="1" ht="11.25" customHeight="1" x14ac:dyDescent="0.2">
      <c r="A51" s="1277"/>
      <c r="B51" s="1278"/>
      <c r="C51" s="1275">
        <v>82</v>
      </c>
      <c r="D51" s="1705" t="s">
        <v>556</v>
      </c>
      <c r="E51" s="1705"/>
      <c r="F51" s="1705"/>
      <c r="G51" s="1279">
        <v>18323.269727236137</v>
      </c>
      <c r="H51" s="1279">
        <v>2500.3967365431904</v>
      </c>
      <c r="I51" s="1279">
        <v>5871.6917167169286</v>
      </c>
      <c r="J51" s="1279">
        <v>6172.7179946432507</v>
      </c>
      <c r="K51" s="1279">
        <v>2371.1394698036306</v>
      </c>
      <c r="L51" s="1279">
        <v>1407.3238095291349</v>
      </c>
      <c r="M51" s="1279">
        <v>0</v>
      </c>
      <c r="N51" s="1279">
        <v>0</v>
      </c>
      <c r="O51" s="1280"/>
      <c r="P51" s="1281"/>
      <c r="R51" s="1283"/>
    </row>
    <row r="52" spans="1:18" s="1282" customFormat="1" ht="11.25" customHeight="1" x14ac:dyDescent="0.2">
      <c r="A52" s="1277"/>
      <c r="B52" s="1278"/>
      <c r="C52" s="1275">
        <v>83</v>
      </c>
      <c r="D52" s="1705" t="s">
        <v>557</v>
      </c>
      <c r="E52" s="1705"/>
      <c r="F52" s="1705"/>
      <c r="G52" s="1279">
        <v>389716.27095183672</v>
      </c>
      <c r="H52" s="1279">
        <v>6017.2737835624102</v>
      </c>
      <c r="I52" s="1279">
        <v>54031.463783736377</v>
      </c>
      <c r="J52" s="1279">
        <v>118194.39133167909</v>
      </c>
      <c r="K52" s="1279">
        <v>141373.88313735792</v>
      </c>
      <c r="L52" s="1279">
        <v>62517.723484873823</v>
      </c>
      <c r="M52" s="1279">
        <v>6329.8806092586628</v>
      </c>
      <c r="N52" s="1279">
        <v>1251.6548213677311</v>
      </c>
      <c r="O52" s="1280"/>
      <c r="P52" s="1281"/>
      <c r="R52" s="1283"/>
    </row>
    <row r="53" spans="1:18" s="1282" customFormat="1" ht="11.25" customHeight="1" x14ac:dyDescent="0.2">
      <c r="A53" s="1277"/>
      <c r="B53" s="1278"/>
      <c r="C53" s="1275">
        <v>91</v>
      </c>
      <c r="D53" s="1705" t="s">
        <v>558</v>
      </c>
      <c r="E53" s="1705"/>
      <c r="F53" s="1705"/>
      <c r="G53" s="1279">
        <v>235283.19878436069</v>
      </c>
      <c r="H53" s="1279">
        <v>9289.4253902376749</v>
      </c>
      <c r="I53" s="1279">
        <v>25446.285428352032</v>
      </c>
      <c r="J53" s="1279">
        <v>49264.322494653919</v>
      </c>
      <c r="K53" s="1279">
        <v>74043.30407647611</v>
      </c>
      <c r="L53" s="1279">
        <v>59690.603348955839</v>
      </c>
      <c r="M53" s="1279">
        <v>15360.018066971692</v>
      </c>
      <c r="N53" s="1279">
        <v>2189.2399787129957</v>
      </c>
      <c r="O53" s="1280"/>
      <c r="P53" s="1281"/>
      <c r="R53" s="1283"/>
    </row>
    <row r="54" spans="1:18" s="1282" customFormat="1" ht="20.25" customHeight="1" x14ac:dyDescent="0.2">
      <c r="A54" s="1277"/>
      <c r="B54" s="1278"/>
      <c r="C54" s="1275">
        <v>92</v>
      </c>
      <c r="D54" s="1705" t="s">
        <v>559</v>
      </c>
      <c r="E54" s="1705"/>
      <c r="F54" s="1705"/>
      <c r="G54" s="1279">
        <v>15471.94765754439</v>
      </c>
      <c r="H54" s="1279">
        <v>1137.2124204305471</v>
      </c>
      <c r="I54" s="1279">
        <v>1979.9580664577654</v>
      </c>
      <c r="J54" s="1279">
        <v>6133.412136702741</v>
      </c>
      <c r="K54" s="1279">
        <v>4342.1242458082006</v>
      </c>
      <c r="L54" s="1279">
        <v>599.86320434487448</v>
      </c>
      <c r="M54" s="1279">
        <v>1279.3775838002548</v>
      </c>
      <c r="N54" s="1279">
        <v>0</v>
      </c>
      <c r="O54" s="1280"/>
      <c r="P54" s="1281"/>
      <c r="R54" s="1283"/>
    </row>
    <row r="55" spans="1:18" s="1282" customFormat="1" ht="19.5" customHeight="1" x14ac:dyDescent="0.2">
      <c r="A55" s="1277"/>
      <c r="B55" s="1278"/>
      <c r="C55" s="1275">
        <v>93</v>
      </c>
      <c r="D55" s="1705" t="s">
        <v>560</v>
      </c>
      <c r="E55" s="1705"/>
      <c r="F55" s="1705"/>
      <c r="G55" s="1279">
        <v>281034.89423412102</v>
      </c>
      <c r="H55" s="1279">
        <v>39484.425242347228</v>
      </c>
      <c r="I55" s="1279">
        <v>83010.619308184236</v>
      </c>
      <c r="J55" s="1279">
        <v>80452.74599525347</v>
      </c>
      <c r="K55" s="1279">
        <v>56241.005381111529</v>
      </c>
      <c r="L55" s="1279">
        <v>19781.949574537543</v>
      </c>
      <c r="M55" s="1279">
        <v>1245.5440455701457</v>
      </c>
      <c r="N55" s="1279">
        <v>818.60468711570218</v>
      </c>
      <c r="O55" s="1280"/>
      <c r="P55" s="1281"/>
      <c r="R55" s="1283"/>
    </row>
    <row r="56" spans="1:18" s="1282" customFormat="1" ht="11.25" customHeight="1" x14ac:dyDescent="0.2">
      <c r="A56" s="1277"/>
      <c r="B56" s="1278"/>
      <c r="C56" s="1275">
        <v>94</v>
      </c>
      <c r="D56" s="1705" t="s">
        <v>561</v>
      </c>
      <c r="E56" s="1705"/>
      <c r="F56" s="1705"/>
      <c r="G56" s="1279">
        <v>44923.567786215615</v>
      </c>
      <c r="H56" s="1279">
        <v>3776.5165329647371</v>
      </c>
      <c r="I56" s="1279">
        <v>5985.6937185189681</v>
      </c>
      <c r="J56" s="1279">
        <v>7812.6366400517554</v>
      </c>
      <c r="K56" s="1279">
        <v>14784.939498684365</v>
      </c>
      <c r="L56" s="1279">
        <v>12047.879610281347</v>
      </c>
      <c r="M56" s="1279">
        <v>0</v>
      </c>
      <c r="N56" s="1279">
        <v>515.90178571428578</v>
      </c>
      <c r="O56" s="1280"/>
      <c r="P56" s="1281"/>
      <c r="R56" s="1283"/>
    </row>
    <row r="57" spans="1:18" s="1282" customFormat="1" ht="11.25" customHeight="1" x14ac:dyDescent="0.2">
      <c r="A57" s="1277"/>
      <c r="B57" s="1278"/>
      <c r="C57" s="1275">
        <v>95</v>
      </c>
      <c r="D57" s="1705" t="s">
        <v>562</v>
      </c>
      <c r="E57" s="1705"/>
      <c r="F57" s="1705"/>
      <c r="G57" s="1279">
        <v>3934.2352077652304</v>
      </c>
      <c r="H57" s="1279">
        <v>0</v>
      </c>
      <c r="I57" s="1279">
        <v>1428.8322981366457</v>
      </c>
      <c r="J57" s="1279">
        <v>875.39174196639851</v>
      </c>
      <c r="K57" s="1279">
        <v>894.01116766218684</v>
      </c>
      <c r="L57" s="1279">
        <v>469</v>
      </c>
      <c r="M57" s="1279">
        <v>0</v>
      </c>
      <c r="N57" s="1279">
        <v>267</v>
      </c>
      <c r="O57" s="1280"/>
      <c r="P57" s="1281"/>
      <c r="R57" s="1283"/>
    </row>
    <row r="58" spans="1:18" s="1282" customFormat="1" ht="11.25" customHeight="1" x14ac:dyDescent="0.2">
      <c r="A58" s="1277"/>
      <c r="B58" s="1278"/>
      <c r="C58" s="1275">
        <v>96</v>
      </c>
      <c r="D58" s="1705" t="s">
        <v>563</v>
      </c>
      <c r="E58" s="1705"/>
      <c r="F58" s="1705"/>
      <c r="G58" s="1279">
        <v>164225.09218050932</v>
      </c>
      <c r="H58" s="1279">
        <v>8499.5685651891308</v>
      </c>
      <c r="I58" s="1279">
        <v>33128.5492627985</v>
      </c>
      <c r="J58" s="1279">
        <v>48581.243617059001</v>
      </c>
      <c r="K58" s="1279">
        <v>50290.724816021655</v>
      </c>
      <c r="L58" s="1279">
        <v>21711.57854755289</v>
      </c>
      <c r="M58" s="1279">
        <v>853.53436162248465</v>
      </c>
      <c r="N58" s="1279">
        <v>1159.8930102655754</v>
      </c>
      <c r="O58" s="1280"/>
      <c r="P58" s="1281"/>
      <c r="R58" s="1283"/>
    </row>
    <row r="59" spans="1:18" s="1282" customFormat="1" ht="11.25" customHeight="1" x14ac:dyDescent="0.2">
      <c r="A59" s="1277"/>
      <c r="B59" s="1278"/>
      <c r="C59" s="1705" t="s">
        <v>564</v>
      </c>
      <c r="D59" s="1705"/>
      <c r="E59" s="1705"/>
      <c r="F59" s="1705"/>
      <c r="G59" s="1279">
        <v>556061.86151559744</v>
      </c>
      <c r="H59" s="1279">
        <v>30235.332868170506</v>
      </c>
      <c r="I59" s="1279">
        <v>92168.579279226891</v>
      </c>
      <c r="J59" s="1279">
        <v>150542.80143211014</v>
      </c>
      <c r="K59" s="1279">
        <v>143846.83194186099</v>
      </c>
      <c r="L59" s="1279">
        <v>81039.689289858026</v>
      </c>
      <c r="M59" s="1279">
        <v>7311.5687213454221</v>
      </c>
      <c r="N59" s="1279">
        <v>50917.057983027807</v>
      </c>
      <c r="O59" s="1280"/>
      <c r="P59" s="1281"/>
      <c r="R59" s="1283"/>
    </row>
    <row r="60" spans="1:18" s="1109" customFormat="1" ht="9.75" customHeight="1" x14ac:dyDescent="0.2">
      <c r="A60" s="1108"/>
      <c r="B60" s="1110"/>
      <c r="C60" s="1709" t="s">
        <v>565</v>
      </c>
      <c r="D60" s="1709"/>
      <c r="E60" s="1709"/>
      <c r="F60" s="1709"/>
      <c r="G60" s="1709"/>
      <c r="H60" s="1709"/>
      <c r="I60" s="1709"/>
      <c r="J60" s="1709"/>
      <c r="K60" s="1709"/>
      <c r="L60" s="1118"/>
      <c r="M60" s="1118"/>
      <c r="N60" s="1119"/>
      <c r="O60" s="1284"/>
      <c r="P60" s="1285"/>
      <c r="R60" s="1286"/>
    </row>
    <row r="61" spans="1:18" ht="12" customHeight="1" x14ac:dyDescent="0.2">
      <c r="A61" s="133"/>
      <c r="B61" s="155"/>
      <c r="C61" s="1287" t="s">
        <v>566</v>
      </c>
      <c r="D61" s="147"/>
      <c r="E61" s="147"/>
      <c r="G61" s="1710" t="s">
        <v>567</v>
      </c>
      <c r="H61" s="1710"/>
      <c r="I61" s="1710"/>
      <c r="J61" s="1402" t="s">
        <v>599</v>
      </c>
      <c r="K61" s="147"/>
      <c r="L61" s="147"/>
      <c r="M61" s="147"/>
      <c r="N61" s="1070"/>
      <c r="O61" s="1265"/>
      <c r="P61" s="1114"/>
    </row>
    <row r="62" spans="1:18" ht="13.5" customHeight="1" x14ac:dyDescent="0.2">
      <c r="A62" s="131"/>
      <c r="B62" s="133"/>
      <c r="C62" s="133"/>
      <c r="D62" s="133"/>
      <c r="E62" s="133"/>
      <c r="F62" s="133"/>
      <c r="G62" s="133"/>
      <c r="H62" s="133"/>
      <c r="I62" s="133"/>
      <c r="J62" s="133"/>
      <c r="K62" s="1288"/>
      <c r="L62" s="1660">
        <v>42917</v>
      </c>
      <c r="M62" s="1660"/>
      <c r="N62" s="1660"/>
      <c r="O62" s="246">
        <v>17</v>
      </c>
      <c r="P62" s="1289"/>
    </row>
    <row r="64" spans="1:18" ht="4.5" customHeight="1" x14ac:dyDescent="0.2">
      <c r="O64" s="1290"/>
      <c r="P64" s="1290"/>
    </row>
  </sheetData>
  <mergeCells count="88">
    <mergeCell ref="L62:N62"/>
    <mergeCell ref="D51:F51"/>
    <mergeCell ref="D52:F52"/>
    <mergeCell ref="D53:F53"/>
    <mergeCell ref="D54:F54"/>
    <mergeCell ref="D55:F55"/>
    <mergeCell ref="D56:F56"/>
    <mergeCell ref="D57:F57"/>
    <mergeCell ref="D58:F58"/>
    <mergeCell ref="C59:F59"/>
    <mergeCell ref="C60:K60"/>
    <mergeCell ref="G61:I61"/>
    <mergeCell ref="D50:F50"/>
    <mergeCell ref="D39:F39"/>
    <mergeCell ref="D40:F40"/>
    <mergeCell ref="D41:F41"/>
    <mergeCell ref="D42:F42"/>
    <mergeCell ref="D43:F43"/>
    <mergeCell ref="D44:F44"/>
    <mergeCell ref="D45:F45"/>
    <mergeCell ref="D46:F46"/>
    <mergeCell ref="D47:F47"/>
    <mergeCell ref="D48:F48"/>
    <mergeCell ref="D49:F49"/>
    <mergeCell ref="D38:F38"/>
    <mergeCell ref="D27:F27"/>
    <mergeCell ref="D28:F28"/>
    <mergeCell ref="D29:F29"/>
    <mergeCell ref="D30:F30"/>
    <mergeCell ref="D31:F31"/>
    <mergeCell ref="D32:F32"/>
    <mergeCell ref="D33:F33"/>
    <mergeCell ref="D34:F34"/>
    <mergeCell ref="D35:F35"/>
    <mergeCell ref="D36:F36"/>
    <mergeCell ref="D37:F37"/>
    <mergeCell ref="D26:F26"/>
    <mergeCell ref="C14:N14"/>
    <mergeCell ref="C15:D16"/>
    <mergeCell ref="G16:N16"/>
    <mergeCell ref="C18:D18"/>
    <mergeCell ref="D19:F19"/>
    <mergeCell ref="D20:F20"/>
    <mergeCell ref="D21:F21"/>
    <mergeCell ref="D22:F22"/>
    <mergeCell ref="D23:F23"/>
    <mergeCell ref="D24:F24"/>
    <mergeCell ref="D25:F25"/>
    <mergeCell ref="M11:N11"/>
    <mergeCell ref="C12:D12"/>
    <mergeCell ref="E12:F12"/>
    <mergeCell ref="G12:H12"/>
    <mergeCell ref="I12:J12"/>
    <mergeCell ref="K12:L12"/>
    <mergeCell ref="M12:N12"/>
    <mergeCell ref="C11:D11"/>
    <mergeCell ref="E11:F11"/>
    <mergeCell ref="G11:H11"/>
    <mergeCell ref="I11:J11"/>
    <mergeCell ref="K11:L11"/>
    <mergeCell ref="E10:F10"/>
    <mergeCell ref="G10:H10"/>
    <mergeCell ref="I10:J10"/>
    <mergeCell ref="K10:L10"/>
    <mergeCell ref="M10:N10"/>
    <mergeCell ref="K8:L8"/>
    <mergeCell ref="M8:N8"/>
    <mergeCell ref="E9:F9"/>
    <mergeCell ref="G9:H9"/>
    <mergeCell ref="I9:J9"/>
    <mergeCell ref="K9:L9"/>
    <mergeCell ref="M9:N9"/>
    <mergeCell ref="G7:H7"/>
    <mergeCell ref="I7:J7"/>
    <mergeCell ref="C8:D8"/>
    <mergeCell ref="E8:F8"/>
    <mergeCell ref="G8:H8"/>
    <mergeCell ref="I8:J8"/>
    <mergeCell ref="B1:E1"/>
    <mergeCell ref="B2:D2"/>
    <mergeCell ref="G2:M2"/>
    <mergeCell ref="C4:N4"/>
    <mergeCell ref="C5:D6"/>
    <mergeCell ref="E6:F6"/>
    <mergeCell ref="G6:H6"/>
    <mergeCell ref="I6:J6"/>
    <mergeCell ref="K6:L6"/>
    <mergeCell ref="M6:N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397" customWidth="1"/>
    <col min="2" max="2" width="2.5703125" style="397" customWidth="1"/>
    <col min="3" max="3" width="2" style="397" customWidth="1"/>
    <col min="4" max="4" width="13.28515625" style="397" customWidth="1"/>
    <col min="5" max="5" width="6.28515625" style="397" customWidth="1"/>
    <col min="6" max="8" width="7.140625" style="397" customWidth="1"/>
    <col min="9" max="9" width="6.42578125" style="397" customWidth="1"/>
    <col min="10" max="10" width="6.5703125" style="397" customWidth="1"/>
    <col min="11" max="11" width="7.28515625" style="397" customWidth="1"/>
    <col min="12" max="12" width="28.42578125" style="397" customWidth="1"/>
    <col min="13" max="13" width="2.5703125" style="397" customWidth="1"/>
    <col min="14" max="14" width="1" style="397" customWidth="1"/>
    <col min="15" max="29" width="9.140625" style="397"/>
    <col min="30" max="30" width="15.140625" style="397" customWidth="1"/>
    <col min="31" max="34" width="6.42578125" style="397" customWidth="1"/>
    <col min="35" max="36" width="2.140625" style="397" customWidth="1"/>
    <col min="37" max="38" width="6.42578125" style="397" customWidth="1"/>
    <col min="39" max="39" width="15.140625" style="397" customWidth="1"/>
    <col min="40" max="41" width="6.42578125" style="397" customWidth="1"/>
    <col min="42" max="16384" width="9.140625" style="397"/>
  </cols>
  <sheetData>
    <row r="1" spans="1:41" ht="13.5" customHeight="1" x14ac:dyDescent="0.2">
      <c r="A1" s="392"/>
      <c r="B1" s="396"/>
      <c r="C1" s="396"/>
      <c r="D1" s="396"/>
      <c r="E1" s="396"/>
      <c r="F1" s="393"/>
      <c r="G1" s="393"/>
      <c r="H1" s="393"/>
      <c r="I1" s="393"/>
      <c r="J1" s="393"/>
      <c r="K1" s="393"/>
      <c r="L1" s="1711" t="s">
        <v>333</v>
      </c>
      <c r="M1" s="1711"/>
      <c r="N1" s="392"/>
    </row>
    <row r="2" spans="1:41" ht="6" customHeight="1" x14ac:dyDescent="0.2">
      <c r="A2" s="392"/>
      <c r="B2" s="1712"/>
      <c r="C2" s="1713"/>
      <c r="D2" s="1713"/>
      <c r="E2" s="511"/>
      <c r="F2" s="511"/>
      <c r="G2" s="511"/>
      <c r="H2" s="511"/>
      <c r="I2" s="511"/>
      <c r="J2" s="511"/>
      <c r="K2" s="511"/>
      <c r="L2" s="443"/>
      <c r="M2" s="402"/>
      <c r="N2" s="392"/>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row>
    <row r="3" spans="1:41" ht="11.25" customHeight="1" thickBot="1" x14ac:dyDescent="0.25">
      <c r="A3" s="392"/>
      <c r="B3" s="455"/>
      <c r="C3" s="402"/>
      <c r="D3" s="402"/>
      <c r="E3" s="402"/>
      <c r="F3" s="402"/>
      <c r="G3" s="402"/>
      <c r="H3" s="402"/>
      <c r="I3" s="402"/>
      <c r="J3" s="402"/>
      <c r="K3" s="402"/>
      <c r="L3" s="564" t="s">
        <v>73</v>
      </c>
      <c r="M3" s="402"/>
      <c r="N3" s="392"/>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row>
    <row r="4" spans="1:41" s="406" customFormat="1" ht="13.5" customHeight="1" thickBot="1" x14ac:dyDescent="0.25">
      <c r="A4" s="404"/>
      <c r="B4" s="558"/>
      <c r="C4" s="1714" t="s">
        <v>132</v>
      </c>
      <c r="D4" s="1715"/>
      <c r="E4" s="1715"/>
      <c r="F4" s="1715"/>
      <c r="G4" s="1715"/>
      <c r="H4" s="1715"/>
      <c r="I4" s="1715"/>
      <c r="J4" s="1715"/>
      <c r="K4" s="1715"/>
      <c r="L4" s="1716"/>
      <c r="M4" s="402"/>
      <c r="N4" s="404"/>
      <c r="O4" s="622"/>
      <c r="P4" s="622"/>
      <c r="Q4" s="622"/>
      <c r="R4" s="622"/>
      <c r="S4" s="622"/>
      <c r="T4" s="622"/>
      <c r="U4" s="622"/>
      <c r="V4" s="622"/>
      <c r="W4" s="622"/>
      <c r="X4" s="622"/>
      <c r="Y4" s="622"/>
      <c r="Z4" s="622"/>
      <c r="AA4" s="622"/>
      <c r="AB4" s="622"/>
      <c r="AC4" s="622"/>
      <c r="AD4" s="732"/>
      <c r="AE4" s="732"/>
      <c r="AF4" s="732"/>
      <c r="AG4" s="732"/>
      <c r="AH4" s="732"/>
      <c r="AI4" s="732"/>
      <c r="AJ4" s="732"/>
      <c r="AK4" s="732"/>
      <c r="AL4" s="732"/>
      <c r="AM4" s="732"/>
      <c r="AN4" s="732"/>
      <c r="AO4" s="732"/>
    </row>
    <row r="5" spans="1:41" s="738" customFormat="1" x14ac:dyDescent="0.2">
      <c r="B5" s="739"/>
      <c r="C5" s="1717" t="s">
        <v>133</v>
      </c>
      <c r="D5" s="1717"/>
      <c r="E5" s="568"/>
      <c r="F5" s="494"/>
      <c r="G5" s="494"/>
      <c r="H5" s="494"/>
      <c r="I5" s="494"/>
      <c r="J5" s="494"/>
      <c r="K5" s="494"/>
      <c r="L5" s="444"/>
      <c r="M5" s="444"/>
      <c r="N5" s="742"/>
      <c r="O5" s="740"/>
      <c r="P5" s="740"/>
      <c r="Q5" s="740"/>
      <c r="R5" s="740"/>
      <c r="S5" s="740"/>
      <c r="T5" s="740"/>
      <c r="U5" s="740"/>
      <c r="V5" s="740"/>
      <c r="W5" s="740"/>
      <c r="X5" s="740"/>
      <c r="Y5" s="740"/>
      <c r="Z5" s="740"/>
      <c r="AA5" s="740"/>
      <c r="AB5" s="740"/>
      <c r="AC5" s="740"/>
      <c r="AD5" s="741"/>
      <c r="AE5" s="741"/>
      <c r="AF5" s="741"/>
      <c r="AG5" s="741"/>
      <c r="AH5" s="741"/>
      <c r="AI5" s="741"/>
      <c r="AJ5" s="741"/>
      <c r="AK5" s="741"/>
      <c r="AL5" s="741"/>
      <c r="AM5" s="741"/>
      <c r="AO5" s="741"/>
    </row>
    <row r="6" spans="1:41" ht="13.5" customHeight="1" x14ac:dyDescent="0.2">
      <c r="A6" s="392"/>
      <c r="B6" s="455"/>
      <c r="C6" s="1717"/>
      <c r="D6" s="1717"/>
      <c r="E6" s="1720">
        <v>2017</v>
      </c>
      <c r="F6" s="1721"/>
      <c r="G6" s="1721"/>
      <c r="H6" s="1721"/>
      <c r="I6" s="1721"/>
      <c r="J6" s="1721"/>
      <c r="K6" s="1718" t="str">
        <f xml:space="preserve"> CONCATENATE("valor médio de ",J7,H6)</f>
        <v>valor médio de jun.</v>
      </c>
      <c r="L6" s="494"/>
      <c r="M6" s="444"/>
      <c r="N6" s="563"/>
      <c r="O6" s="454"/>
      <c r="P6" s="454"/>
      <c r="Q6" s="454"/>
      <c r="R6" s="454"/>
      <c r="S6" s="454"/>
      <c r="T6" s="454"/>
      <c r="U6" s="454"/>
      <c r="V6" s="454"/>
      <c r="W6" s="454"/>
      <c r="X6" s="454"/>
      <c r="Y6" s="454"/>
      <c r="Z6" s="454"/>
      <c r="AA6" s="454"/>
      <c r="AB6" s="454"/>
      <c r="AC6" s="454"/>
      <c r="AD6" s="733"/>
      <c r="AE6" s="745" t="s">
        <v>346</v>
      </c>
      <c r="AF6" s="745"/>
      <c r="AG6" s="745" t="s">
        <v>347</v>
      </c>
      <c r="AH6" s="745"/>
      <c r="AI6" s="733"/>
      <c r="AJ6" s="733"/>
      <c r="AK6" s="733"/>
      <c r="AL6" s="733"/>
      <c r="AM6" s="733"/>
      <c r="AN6" s="746" t="str">
        <f>VLOOKUP(AI8,AJ8:AK9,2,FALSE)</f>
        <v>família</v>
      </c>
      <c r="AO6" s="745"/>
    </row>
    <row r="7" spans="1:41" ht="14.25" customHeight="1" x14ac:dyDescent="0.2">
      <c r="A7" s="392"/>
      <c r="B7" s="455"/>
      <c r="C7" s="432"/>
      <c r="D7" s="432"/>
      <c r="E7" s="1067" t="s">
        <v>93</v>
      </c>
      <c r="F7" s="1067" t="s">
        <v>104</v>
      </c>
      <c r="G7" s="1067" t="s">
        <v>103</v>
      </c>
      <c r="H7" s="1067" t="s">
        <v>102</v>
      </c>
      <c r="I7" s="1067" t="s">
        <v>101</v>
      </c>
      <c r="J7" s="1067" t="s">
        <v>100</v>
      </c>
      <c r="K7" s="1719" t="e">
        <f xml:space="preserve"> CONCATENATE("valor médio de ",#REF!,#REF!)</f>
        <v>#REF!</v>
      </c>
      <c r="L7" s="444"/>
      <c r="M7" s="492"/>
      <c r="N7" s="563"/>
      <c r="O7" s="454"/>
      <c r="P7" s="454"/>
      <c r="Q7" s="454"/>
      <c r="R7" s="454"/>
      <c r="S7" s="454"/>
      <c r="T7" s="454"/>
      <c r="U7" s="454"/>
      <c r="V7" s="454"/>
      <c r="W7" s="454"/>
      <c r="X7" s="454"/>
      <c r="Y7" s="454"/>
      <c r="Z7" s="454"/>
      <c r="AA7" s="454"/>
      <c r="AB7" s="454"/>
      <c r="AC7" s="454"/>
      <c r="AD7" s="733"/>
      <c r="AE7" s="734" t="s">
        <v>348</v>
      </c>
      <c r="AF7" s="733" t="s">
        <v>68</v>
      </c>
      <c r="AG7" s="734" t="s">
        <v>348</v>
      </c>
      <c r="AH7" s="733" t="s">
        <v>68</v>
      </c>
      <c r="AI7" s="735"/>
      <c r="AJ7" s="733"/>
      <c r="AK7" s="733"/>
      <c r="AL7" s="733"/>
      <c r="AM7" s="733"/>
      <c r="AN7" s="734" t="s">
        <v>348</v>
      </c>
      <c r="AO7" s="733" t="s">
        <v>68</v>
      </c>
    </row>
    <row r="8" spans="1:41" s="673" customFormat="1" x14ac:dyDescent="0.2">
      <c r="A8" s="669"/>
      <c r="B8" s="670"/>
      <c r="C8" s="671" t="s">
        <v>68</v>
      </c>
      <c r="D8" s="672"/>
      <c r="E8" s="370">
        <v>95935</v>
      </c>
      <c r="F8" s="370">
        <v>96023</v>
      </c>
      <c r="G8" s="370">
        <v>95482</v>
      </c>
      <c r="H8" s="370">
        <v>96034</v>
      </c>
      <c r="I8" s="370">
        <v>94322</v>
      </c>
      <c r="J8" s="370">
        <v>95267</v>
      </c>
      <c r="K8" s="747">
        <v>254.86</v>
      </c>
      <c r="L8" s="674"/>
      <c r="M8" s="675"/>
      <c r="N8" s="669"/>
      <c r="O8" s="782"/>
      <c r="P8" s="781"/>
      <c r="Q8" s="782"/>
      <c r="R8" s="782"/>
      <c r="S8" s="676"/>
      <c r="T8" s="676"/>
      <c r="U8" s="676"/>
      <c r="V8" s="676"/>
      <c r="W8" s="676"/>
      <c r="X8" s="676"/>
      <c r="Y8" s="676"/>
      <c r="Z8" s="676"/>
      <c r="AA8" s="676"/>
      <c r="AB8" s="676"/>
      <c r="AC8" s="676"/>
      <c r="AD8" s="732" t="str">
        <f>+C9</f>
        <v>Aveiro</v>
      </c>
      <c r="AE8" s="736">
        <f>+K9</f>
        <v>253.561203344891</v>
      </c>
      <c r="AF8" s="736">
        <f>+$K$8</f>
        <v>254.86</v>
      </c>
      <c r="AG8" s="736">
        <f>+K46</f>
        <v>120.83</v>
      </c>
      <c r="AH8" s="736">
        <f t="shared" ref="AH8:AH27" si="0">+$K$45</f>
        <v>112.2</v>
      </c>
      <c r="AI8" s="732">
        <v>1</v>
      </c>
      <c r="AJ8" s="732">
        <v>1</v>
      </c>
      <c r="AK8" s="732" t="s">
        <v>346</v>
      </c>
      <c r="AL8" s="732"/>
      <c r="AM8" s="732" t="str">
        <f>+AD8</f>
        <v>Aveiro</v>
      </c>
      <c r="AN8" s="737">
        <f>INDEX($AD$7:$AH$27,MATCH($AM8,$AD$7:$AD$27,0),MATCH(AN$7,$AD$7:$AH$7,0)+2*($AI$8-1))</f>
        <v>253.561203344891</v>
      </c>
      <c r="AO8" s="737">
        <f>INDEX($AD$7:$AH$27,MATCH($AM8,$AD$7:$AD$27,0),MATCH(AO$7,$AD$7:$AH$7,0)+2*($AI$8-1))</f>
        <v>254.86</v>
      </c>
    </row>
    <row r="9" spans="1:41" x14ac:dyDescent="0.2">
      <c r="A9" s="392"/>
      <c r="B9" s="455"/>
      <c r="C9" s="95" t="s">
        <v>62</v>
      </c>
      <c r="D9" s="400"/>
      <c r="E9" s="322">
        <v>5054</v>
      </c>
      <c r="F9" s="322">
        <v>5073</v>
      </c>
      <c r="G9" s="322">
        <v>4929</v>
      </c>
      <c r="H9" s="322">
        <v>5018</v>
      </c>
      <c r="I9" s="322">
        <v>4933</v>
      </c>
      <c r="J9" s="322">
        <v>4903</v>
      </c>
      <c r="K9" s="748">
        <v>253.561203344891</v>
      </c>
      <c r="L9" s="444"/>
      <c r="M9" s="492"/>
      <c r="N9" s="392"/>
      <c r="O9" s="454"/>
      <c r="P9" s="454"/>
      <c r="Q9" s="454"/>
      <c r="R9" s="454"/>
      <c r="S9" s="454"/>
      <c r="T9" s="454"/>
      <c r="U9" s="454"/>
      <c r="V9" s="454"/>
      <c r="W9" s="454"/>
      <c r="X9" s="454"/>
      <c r="Y9" s="454"/>
      <c r="Z9" s="454"/>
      <c r="AA9" s="454"/>
      <c r="AB9" s="454"/>
      <c r="AC9" s="454"/>
      <c r="AD9" s="732" t="str">
        <f t="shared" ref="AD9:AD26" si="1">+C10</f>
        <v>Beja</v>
      </c>
      <c r="AE9" s="736">
        <f t="shared" ref="AE9:AE26" si="2">+K10</f>
        <v>321.89705323193903</v>
      </c>
      <c r="AF9" s="736">
        <f t="shared" ref="AF9:AF27" si="3">+$K$8</f>
        <v>254.86</v>
      </c>
      <c r="AG9" s="736">
        <f t="shared" ref="AG9:AG26" si="4">+K47</f>
        <v>111.21</v>
      </c>
      <c r="AH9" s="736">
        <f t="shared" si="0"/>
        <v>112.2</v>
      </c>
      <c r="AI9" s="733"/>
      <c r="AJ9" s="733">
        <v>2</v>
      </c>
      <c r="AK9" s="733" t="s">
        <v>347</v>
      </c>
      <c r="AL9" s="733"/>
      <c r="AM9" s="732" t="str">
        <f t="shared" ref="AM9:AM27" si="5">+AD9</f>
        <v>Beja</v>
      </c>
      <c r="AN9" s="737">
        <f t="shared" ref="AN9:AO27" si="6">INDEX($AD$7:$AH$27,MATCH($AM9,$AD$7:$AD$27,0),MATCH(AN$7,$AD$7:$AH$7,0)+2*($AI$8-1))</f>
        <v>321.89705323193903</v>
      </c>
      <c r="AO9" s="737">
        <f t="shared" si="6"/>
        <v>254.86</v>
      </c>
    </row>
    <row r="10" spans="1:41" x14ac:dyDescent="0.2">
      <c r="A10" s="392"/>
      <c r="B10" s="455"/>
      <c r="C10" s="95" t="s">
        <v>55</v>
      </c>
      <c r="D10" s="400"/>
      <c r="E10" s="322">
        <v>1750</v>
      </c>
      <c r="F10" s="322">
        <v>1700</v>
      </c>
      <c r="G10" s="322">
        <v>1687</v>
      </c>
      <c r="H10" s="322">
        <v>1668</v>
      </c>
      <c r="I10" s="322">
        <v>1630</v>
      </c>
      <c r="J10" s="322">
        <v>1583</v>
      </c>
      <c r="K10" s="748">
        <v>321.89705323193903</v>
      </c>
      <c r="L10" s="444"/>
      <c r="M10" s="492"/>
      <c r="N10" s="392"/>
      <c r="O10" s="454"/>
      <c r="P10" s="454"/>
      <c r="Q10" s="454"/>
      <c r="R10" s="454"/>
      <c r="S10" s="454"/>
      <c r="T10" s="454"/>
      <c r="U10" s="454"/>
      <c r="V10" s="454"/>
      <c r="W10" s="454"/>
      <c r="X10" s="454"/>
      <c r="Y10" s="454"/>
      <c r="Z10" s="454"/>
      <c r="AA10" s="454"/>
      <c r="AB10" s="454"/>
      <c r="AC10" s="454"/>
      <c r="AD10" s="732" t="str">
        <f t="shared" si="1"/>
        <v>Braga</v>
      </c>
      <c r="AE10" s="736">
        <f t="shared" si="2"/>
        <v>243.323301171606</v>
      </c>
      <c r="AF10" s="736">
        <f t="shared" si="3"/>
        <v>254.86</v>
      </c>
      <c r="AG10" s="736">
        <f t="shared" si="4"/>
        <v>117.69</v>
      </c>
      <c r="AH10" s="736">
        <f t="shared" si="0"/>
        <v>112.2</v>
      </c>
      <c r="AI10" s="733"/>
      <c r="AJ10" s="733"/>
      <c r="AK10" s="733"/>
      <c r="AL10" s="733"/>
      <c r="AM10" s="732" t="str">
        <f t="shared" si="5"/>
        <v>Braga</v>
      </c>
      <c r="AN10" s="737">
        <f t="shared" si="6"/>
        <v>243.323301171606</v>
      </c>
      <c r="AO10" s="737">
        <f t="shared" si="6"/>
        <v>254.86</v>
      </c>
    </row>
    <row r="11" spans="1:41" x14ac:dyDescent="0.2">
      <c r="A11" s="392"/>
      <c r="B11" s="455"/>
      <c r="C11" s="95" t="s">
        <v>64</v>
      </c>
      <c r="D11" s="400"/>
      <c r="E11" s="322">
        <v>2946</v>
      </c>
      <c r="F11" s="322">
        <v>2978</v>
      </c>
      <c r="G11" s="322">
        <v>2997</v>
      </c>
      <c r="H11" s="322">
        <v>2939</v>
      </c>
      <c r="I11" s="322">
        <v>2880</v>
      </c>
      <c r="J11" s="322">
        <v>2913</v>
      </c>
      <c r="K11" s="748">
        <v>243.323301171606</v>
      </c>
      <c r="L11" s="444"/>
      <c r="M11" s="492"/>
      <c r="N11" s="392"/>
      <c r="O11" s="454"/>
      <c r="P11" s="454"/>
      <c r="Q11" s="454"/>
      <c r="R11" s="454"/>
      <c r="S11" s="454"/>
      <c r="T11" s="454"/>
      <c r="U11" s="454"/>
      <c r="V11" s="454"/>
      <c r="W11" s="454"/>
      <c r="X11" s="454"/>
      <c r="Y11" s="454"/>
      <c r="Z11" s="454"/>
      <c r="AA11" s="454"/>
      <c r="AB11" s="454"/>
      <c r="AC11" s="454"/>
      <c r="AD11" s="732" t="str">
        <f t="shared" si="1"/>
        <v>Bragança</v>
      </c>
      <c r="AE11" s="736">
        <f t="shared" si="2"/>
        <v>275.36010135135098</v>
      </c>
      <c r="AF11" s="736">
        <f t="shared" si="3"/>
        <v>254.86</v>
      </c>
      <c r="AG11" s="736">
        <f t="shared" si="4"/>
        <v>118.41</v>
      </c>
      <c r="AH11" s="736">
        <f t="shared" si="0"/>
        <v>112.2</v>
      </c>
      <c r="AI11" s="733"/>
      <c r="AJ11" s="733"/>
      <c r="AK11" s="733"/>
      <c r="AL11" s="733"/>
      <c r="AM11" s="732" t="str">
        <f t="shared" si="5"/>
        <v>Bragança</v>
      </c>
      <c r="AN11" s="737">
        <f t="shared" si="6"/>
        <v>275.36010135135098</v>
      </c>
      <c r="AO11" s="737">
        <f t="shared" si="6"/>
        <v>254.86</v>
      </c>
    </row>
    <row r="12" spans="1:41" x14ac:dyDescent="0.2">
      <c r="A12" s="392"/>
      <c r="B12" s="455"/>
      <c r="C12" s="95" t="s">
        <v>66</v>
      </c>
      <c r="D12" s="400"/>
      <c r="E12" s="322">
        <v>924</v>
      </c>
      <c r="F12" s="322">
        <v>918</v>
      </c>
      <c r="G12" s="322">
        <v>902</v>
      </c>
      <c r="H12" s="322">
        <v>909</v>
      </c>
      <c r="I12" s="322">
        <v>889</v>
      </c>
      <c r="J12" s="322">
        <v>888</v>
      </c>
      <c r="K12" s="748">
        <v>275.36010135135098</v>
      </c>
      <c r="L12" s="444"/>
      <c r="M12" s="492"/>
      <c r="N12" s="392"/>
      <c r="AD12" s="732" t="str">
        <f t="shared" si="1"/>
        <v>Castelo Branco</v>
      </c>
      <c r="AE12" s="736">
        <f t="shared" si="2"/>
        <v>250.916589049717</v>
      </c>
      <c r="AF12" s="736">
        <f t="shared" si="3"/>
        <v>254.86</v>
      </c>
      <c r="AG12" s="736">
        <f t="shared" si="4"/>
        <v>114.24</v>
      </c>
      <c r="AH12" s="736">
        <f t="shared" si="0"/>
        <v>112.2</v>
      </c>
      <c r="AI12" s="735"/>
      <c r="AJ12" s="735"/>
      <c r="AK12" s="735"/>
      <c r="AL12" s="735"/>
      <c r="AM12" s="732" t="str">
        <f t="shared" si="5"/>
        <v>Castelo Branco</v>
      </c>
      <c r="AN12" s="737">
        <f t="shared" si="6"/>
        <v>250.916589049717</v>
      </c>
      <c r="AO12" s="737">
        <f t="shared" si="6"/>
        <v>254.86</v>
      </c>
    </row>
    <row r="13" spans="1:41" x14ac:dyDescent="0.2">
      <c r="A13" s="392"/>
      <c r="B13" s="455"/>
      <c r="C13" s="95" t="s">
        <v>75</v>
      </c>
      <c r="D13" s="400"/>
      <c r="E13" s="322">
        <v>1583</v>
      </c>
      <c r="F13" s="322">
        <v>1599</v>
      </c>
      <c r="G13" s="322">
        <v>1612</v>
      </c>
      <c r="H13" s="322">
        <v>1618</v>
      </c>
      <c r="I13" s="322">
        <v>1611</v>
      </c>
      <c r="J13" s="322">
        <v>1591</v>
      </c>
      <c r="K13" s="748">
        <v>250.916589049717</v>
      </c>
      <c r="L13" s="444"/>
      <c r="M13" s="492"/>
      <c r="N13" s="392"/>
      <c r="AD13" s="732" t="str">
        <f t="shared" si="1"/>
        <v>Coimbra</v>
      </c>
      <c r="AE13" s="736">
        <f t="shared" si="2"/>
        <v>223.98888196999701</v>
      </c>
      <c r="AF13" s="736">
        <f t="shared" si="3"/>
        <v>254.86</v>
      </c>
      <c r="AG13" s="736">
        <f t="shared" si="4"/>
        <v>122.24</v>
      </c>
      <c r="AH13" s="736">
        <f t="shared" si="0"/>
        <v>112.2</v>
      </c>
      <c r="AI13" s="735"/>
      <c r="AJ13" s="735"/>
      <c r="AK13" s="735"/>
      <c r="AL13" s="735"/>
      <c r="AM13" s="732" t="str">
        <f t="shared" si="5"/>
        <v>Coimbra</v>
      </c>
      <c r="AN13" s="737">
        <f t="shared" si="6"/>
        <v>223.98888196999701</v>
      </c>
      <c r="AO13" s="737">
        <f t="shared" si="6"/>
        <v>254.86</v>
      </c>
    </row>
    <row r="14" spans="1:41" x14ac:dyDescent="0.2">
      <c r="A14" s="392"/>
      <c r="B14" s="455"/>
      <c r="C14" s="95" t="s">
        <v>61</v>
      </c>
      <c r="D14" s="400"/>
      <c r="E14" s="322">
        <v>3530</v>
      </c>
      <c r="F14" s="322">
        <v>3577</v>
      </c>
      <c r="G14" s="322">
        <v>3562</v>
      </c>
      <c r="H14" s="322">
        <v>3558</v>
      </c>
      <c r="I14" s="322">
        <v>3523</v>
      </c>
      <c r="J14" s="322">
        <v>3533</v>
      </c>
      <c r="K14" s="748">
        <v>223.98888196999701</v>
      </c>
      <c r="L14" s="444"/>
      <c r="M14" s="492"/>
      <c r="N14" s="392"/>
      <c r="AD14" s="732" t="str">
        <f t="shared" si="1"/>
        <v>Évora</v>
      </c>
      <c r="AE14" s="736">
        <f t="shared" si="2"/>
        <v>275.16979564032698</v>
      </c>
      <c r="AF14" s="736">
        <f t="shared" si="3"/>
        <v>254.86</v>
      </c>
      <c r="AG14" s="736">
        <f t="shared" si="4"/>
        <v>107.72</v>
      </c>
      <c r="AH14" s="736">
        <f t="shared" si="0"/>
        <v>112.2</v>
      </c>
      <c r="AI14" s="735"/>
      <c r="AJ14" s="735"/>
      <c r="AK14" s="735"/>
      <c r="AL14" s="735"/>
      <c r="AM14" s="732" t="str">
        <f t="shared" si="5"/>
        <v>Évora</v>
      </c>
      <c r="AN14" s="737">
        <f t="shared" si="6"/>
        <v>275.16979564032698</v>
      </c>
      <c r="AO14" s="737">
        <f t="shared" si="6"/>
        <v>254.86</v>
      </c>
    </row>
    <row r="15" spans="1:41" x14ac:dyDescent="0.2">
      <c r="A15" s="392"/>
      <c r="B15" s="455"/>
      <c r="C15" s="95" t="s">
        <v>56</v>
      </c>
      <c r="D15" s="400"/>
      <c r="E15" s="322">
        <v>1532</v>
      </c>
      <c r="F15" s="322">
        <v>1513</v>
      </c>
      <c r="G15" s="322">
        <v>1520</v>
      </c>
      <c r="H15" s="322">
        <v>1503</v>
      </c>
      <c r="I15" s="322">
        <v>1518</v>
      </c>
      <c r="J15" s="322">
        <v>1469</v>
      </c>
      <c r="K15" s="748">
        <v>275.16979564032698</v>
      </c>
      <c r="L15" s="444"/>
      <c r="M15" s="492"/>
      <c r="N15" s="392"/>
      <c r="AD15" s="732" t="str">
        <f t="shared" si="1"/>
        <v>Faro</v>
      </c>
      <c r="AE15" s="736">
        <f t="shared" si="2"/>
        <v>250.06219860627201</v>
      </c>
      <c r="AF15" s="736">
        <f t="shared" si="3"/>
        <v>254.86</v>
      </c>
      <c r="AG15" s="736">
        <f t="shared" si="4"/>
        <v>116.71</v>
      </c>
      <c r="AH15" s="736">
        <f t="shared" si="0"/>
        <v>112.2</v>
      </c>
      <c r="AI15" s="735"/>
      <c r="AJ15" s="735"/>
      <c r="AK15" s="735"/>
      <c r="AL15" s="735"/>
      <c r="AM15" s="732" t="str">
        <f t="shared" si="5"/>
        <v>Faro</v>
      </c>
      <c r="AN15" s="737">
        <f t="shared" si="6"/>
        <v>250.06219860627201</v>
      </c>
      <c r="AO15" s="737">
        <f t="shared" si="6"/>
        <v>254.86</v>
      </c>
    </row>
    <row r="16" spans="1:41" x14ac:dyDescent="0.2">
      <c r="A16" s="392"/>
      <c r="B16" s="455"/>
      <c r="C16" s="95" t="s">
        <v>74</v>
      </c>
      <c r="D16" s="400"/>
      <c r="E16" s="322">
        <v>2820</v>
      </c>
      <c r="F16" s="322">
        <v>2870</v>
      </c>
      <c r="G16" s="322">
        <v>2927</v>
      </c>
      <c r="H16" s="322">
        <v>2944</v>
      </c>
      <c r="I16" s="322">
        <v>2940</v>
      </c>
      <c r="J16" s="322">
        <v>2870</v>
      </c>
      <c r="K16" s="748">
        <v>250.06219860627201</v>
      </c>
      <c r="L16" s="444"/>
      <c r="M16" s="492"/>
      <c r="N16" s="392"/>
      <c r="AD16" s="732" t="str">
        <f t="shared" si="1"/>
        <v>Guarda</v>
      </c>
      <c r="AE16" s="736">
        <f t="shared" si="2"/>
        <v>253.29275328693001</v>
      </c>
      <c r="AF16" s="736">
        <f t="shared" si="3"/>
        <v>254.86</v>
      </c>
      <c r="AG16" s="736">
        <f t="shared" si="4"/>
        <v>108.23</v>
      </c>
      <c r="AH16" s="736">
        <f t="shared" si="0"/>
        <v>112.2</v>
      </c>
      <c r="AI16" s="735"/>
      <c r="AJ16" s="735"/>
      <c r="AK16" s="735"/>
      <c r="AL16" s="735"/>
      <c r="AM16" s="732" t="str">
        <f t="shared" si="5"/>
        <v>Guarda</v>
      </c>
      <c r="AN16" s="737">
        <f t="shared" si="6"/>
        <v>253.29275328693001</v>
      </c>
      <c r="AO16" s="737">
        <f t="shared" si="6"/>
        <v>254.86</v>
      </c>
    </row>
    <row r="17" spans="1:41" x14ac:dyDescent="0.2">
      <c r="A17" s="392"/>
      <c r="B17" s="455"/>
      <c r="C17" s="95" t="s">
        <v>76</v>
      </c>
      <c r="D17" s="400"/>
      <c r="E17" s="322">
        <v>1357</v>
      </c>
      <c r="F17" s="322">
        <v>1325</v>
      </c>
      <c r="G17" s="322">
        <v>1315</v>
      </c>
      <c r="H17" s="322">
        <v>1298</v>
      </c>
      <c r="I17" s="322">
        <v>1282</v>
      </c>
      <c r="J17" s="322">
        <v>1293</v>
      </c>
      <c r="K17" s="748">
        <v>253.29275328693001</v>
      </c>
      <c r="L17" s="444"/>
      <c r="M17" s="492"/>
      <c r="N17" s="392"/>
      <c r="AD17" s="732" t="str">
        <f t="shared" si="1"/>
        <v>Leiria</v>
      </c>
      <c r="AE17" s="736">
        <f t="shared" si="2"/>
        <v>241.996313993174</v>
      </c>
      <c r="AF17" s="736">
        <f t="shared" si="3"/>
        <v>254.86</v>
      </c>
      <c r="AG17" s="736">
        <f t="shared" si="4"/>
        <v>116.95</v>
      </c>
      <c r="AH17" s="736">
        <f t="shared" si="0"/>
        <v>112.2</v>
      </c>
      <c r="AI17" s="735"/>
      <c r="AJ17" s="735"/>
      <c r="AK17" s="735"/>
      <c r="AL17" s="735"/>
      <c r="AM17" s="732" t="str">
        <f t="shared" si="5"/>
        <v>Leiria</v>
      </c>
      <c r="AN17" s="737">
        <f t="shared" si="6"/>
        <v>241.996313993174</v>
      </c>
      <c r="AO17" s="737">
        <f t="shared" si="6"/>
        <v>254.86</v>
      </c>
    </row>
    <row r="18" spans="1:41" x14ac:dyDescent="0.2">
      <c r="A18" s="392"/>
      <c r="B18" s="455"/>
      <c r="C18" s="95" t="s">
        <v>60</v>
      </c>
      <c r="D18" s="400"/>
      <c r="E18" s="322">
        <v>2029</v>
      </c>
      <c r="F18" s="322">
        <v>2012</v>
      </c>
      <c r="G18" s="322">
        <v>1997</v>
      </c>
      <c r="H18" s="322">
        <v>2077</v>
      </c>
      <c r="I18" s="322">
        <v>2034</v>
      </c>
      <c r="J18" s="322">
        <v>2052</v>
      </c>
      <c r="K18" s="748">
        <v>241.996313993174</v>
      </c>
      <c r="L18" s="444"/>
      <c r="M18" s="492"/>
      <c r="N18" s="392"/>
      <c r="AD18" s="732" t="str">
        <f t="shared" si="1"/>
        <v>Lisboa</v>
      </c>
      <c r="AE18" s="736">
        <f t="shared" si="2"/>
        <v>259.458096902791</v>
      </c>
      <c r="AF18" s="736">
        <f t="shared" si="3"/>
        <v>254.86</v>
      </c>
      <c r="AG18" s="736">
        <f t="shared" si="4"/>
        <v>115.21</v>
      </c>
      <c r="AH18" s="736">
        <f t="shared" si="0"/>
        <v>112.2</v>
      </c>
      <c r="AI18" s="735"/>
      <c r="AJ18" s="735"/>
      <c r="AK18" s="735"/>
      <c r="AL18" s="735"/>
      <c r="AM18" s="732" t="str">
        <f t="shared" si="5"/>
        <v>Lisboa</v>
      </c>
      <c r="AN18" s="737">
        <f t="shared" si="6"/>
        <v>259.458096902791</v>
      </c>
      <c r="AO18" s="737">
        <f t="shared" si="6"/>
        <v>254.86</v>
      </c>
    </row>
    <row r="19" spans="1:41" x14ac:dyDescent="0.2">
      <c r="A19" s="392"/>
      <c r="B19" s="455"/>
      <c r="C19" s="95" t="s">
        <v>59</v>
      </c>
      <c r="D19" s="400"/>
      <c r="E19" s="322">
        <v>16334</v>
      </c>
      <c r="F19" s="322">
        <v>16110</v>
      </c>
      <c r="G19" s="322">
        <v>15833</v>
      </c>
      <c r="H19" s="322">
        <v>16097</v>
      </c>
      <c r="I19" s="322">
        <v>15914</v>
      </c>
      <c r="J19" s="322">
        <v>16321</v>
      </c>
      <c r="K19" s="748">
        <v>259.458096902791</v>
      </c>
      <c r="L19" s="444"/>
      <c r="M19" s="492"/>
      <c r="N19" s="392"/>
      <c r="AD19" s="732" t="str">
        <f t="shared" si="1"/>
        <v>Portalegre</v>
      </c>
      <c r="AE19" s="736">
        <f t="shared" si="2"/>
        <v>295.04376190476199</v>
      </c>
      <c r="AF19" s="736">
        <f t="shared" si="3"/>
        <v>254.86</v>
      </c>
      <c r="AG19" s="736">
        <f t="shared" si="4"/>
        <v>112.28</v>
      </c>
      <c r="AH19" s="736">
        <f t="shared" si="0"/>
        <v>112.2</v>
      </c>
      <c r="AI19" s="735"/>
      <c r="AJ19" s="735"/>
      <c r="AK19" s="735"/>
      <c r="AL19" s="735"/>
      <c r="AM19" s="732" t="str">
        <f t="shared" si="5"/>
        <v>Portalegre</v>
      </c>
      <c r="AN19" s="737">
        <f t="shared" si="6"/>
        <v>295.04376190476199</v>
      </c>
      <c r="AO19" s="737">
        <f t="shared" si="6"/>
        <v>254.86</v>
      </c>
    </row>
    <row r="20" spans="1:41" x14ac:dyDescent="0.2">
      <c r="A20" s="392"/>
      <c r="B20" s="455"/>
      <c r="C20" s="95" t="s">
        <v>57</v>
      </c>
      <c r="D20" s="400"/>
      <c r="E20" s="322">
        <v>1331</v>
      </c>
      <c r="F20" s="322">
        <v>1300</v>
      </c>
      <c r="G20" s="322">
        <v>1296</v>
      </c>
      <c r="H20" s="322">
        <v>1285</v>
      </c>
      <c r="I20" s="322">
        <v>1257</v>
      </c>
      <c r="J20" s="322">
        <v>1260</v>
      </c>
      <c r="K20" s="748">
        <v>295.04376190476199</v>
      </c>
      <c r="L20" s="444"/>
      <c r="M20" s="492"/>
      <c r="N20" s="392"/>
      <c r="AD20" s="732" t="str">
        <f t="shared" si="1"/>
        <v>Porto</v>
      </c>
      <c r="AE20" s="736">
        <f t="shared" si="2"/>
        <v>247.564502269608</v>
      </c>
      <c r="AF20" s="736">
        <f t="shared" si="3"/>
        <v>254.86</v>
      </c>
      <c r="AG20" s="736">
        <f t="shared" si="4"/>
        <v>113.45</v>
      </c>
      <c r="AH20" s="736">
        <f t="shared" si="0"/>
        <v>112.2</v>
      </c>
      <c r="AI20" s="735"/>
      <c r="AJ20" s="735"/>
      <c r="AK20" s="735"/>
      <c r="AL20" s="735"/>
      <c r="AM20" s="732" t="str">
        <f t="shared" si="5"/>
        <v>Porto</v>
      </c>
      <c r="AN20" s="737">
        <f t="shared" si="6"/>
        <v>247.564502269608</v>
      </c>
      <c r="AO20" s="737">
        <f t="shared" si="6"/>
        <v>254.86</v>
      </c>
    </row>
    <row r="21" spans="1:41" x14ac:dyDescent="0.2">
      <c r="A21" s="392"/>
      <c r="B21" s="455"/>
      <c r="C21" s="95" t="s">
        <v>63</v>
      </c>
      <c r="D21" s="400"/>
      <c r="E21" s="322">
        <v>28156</v>
      </c>
      <c r="F21" s="322">
        <v>28352</v>
      </c>
      <c r="G21" s="322">
        <v>28527</v>
      </c>
      <c r="H21" s="322">
        <v>28695</v>
      </c>
      <c r="I21" s="322">
        <v>28031</v>
      </c>
      <c r="J21" s="322">
        <v>28451</v>
      </c>
      <c r="K21" s="748">
        <v>247.564502269608</v>
      </c>
      <c r="L21" s="444"/>
      <c r="M21" s="492"/>
      <c r="N21" s="392"/>
      <c r="AD21" s="732" t="str">
        <f t="shared" si="1"/>
        <v>Santarém</v>
      </c>
      <c r="AE21" s="736">
        <f t="shared" si="2"/>
        <v>255.74481423543199</v>
      </c>
      <c r="AF21" s="736">
        <f t="shared" si="3"/>
        <v>254.86</v>
      </c>
      <c r="AG21" s="736">
        <f t="shared" si="4"/>
        <v>115.19</v>
      </c>
      <c r="AH21" s="736">
        <f t="shared" si="0"/>
        <v>112.2</v>
      </c>
      <c r="AI21" s="735"/>
      <c r="AJ21" s="735"/>
      <c r="AK21" s="735"/>
      <c r="AL21" s="735"/>
      <c r="AM21" s="732" t="str">
        <f t="shared" si="5"/>
        <v>Santarém</v>
      </c>
      <c r="AN21" s="737">
        <f t="shared" si="6"/>
        <v>255.74481423543199</v>
      </c>
      <c r="AO21" s="737">
        <f t="shared" si="6"/>
        <v>254.86</v>
      </c>
    </row>
    <row r="22" spans="1:41" x14ac:dyDescent="0.2">
      <c r="A22" s="392"/>
      <c r="B22" s="455"/>
      <c r="C22" s="95" t="s">
        <v>79</v>
      </c>
      <c r="D22" s="400"/>
      <c r="E22" s="322">
        <v>2610</v>
      </c>
      <c r="F22" s="322">
        <v>2622</v>
      </c>
      <c r="G22" s="322">
        <v>2632</v>
      </c>
      <c r="H22" s="322">
        <v>2644</v>
      </c>
      <c r="I22" s="322">
        <v>2591</v>
      </c>
      <c r="J22" s="322">
        <v>2559</v>
      </c>
      <c r="K22" s="748">
        <v>255.74481423543199</v>
      </c>
      <c r="L22" s="444"/>
      <c r="M22" s="492"/>
      <c r="N22" s="392"/>
      <c r="AD22" s="732" t="str">
        <f t="shared" si="1"/>
        <v>Setúbal</v>
      </c>
      <c r="AE22" s="736">
        <f t="shared" si="2"/>
        <v>271.02922501207098</v>
      </c>
      <c r="AF22" s="736">
        <f t="shared" si="3"/>
        <v>254.86</v>
      </c>
      <c r="AG22" s="736">
        <f t="shared" si="4"/>
        <v>120.35</v>
      </c>
      <c r="AH22" s="736">
        <f t="shared" si="0"/>
        <v>112.2</v>
      </c>
      <c r="AI22" s="735"/>
      <c r="AJ22" s="735"/>
      <c r="AK22" s="735"/>
      <c r="AL22" s="735"/>
      <c r="AM22" s="732" t="str">
        <f t="shared" si="5"/>
        <v>Setúbal</v>
      </c>
      <c r="AN22" s="737">
        <f t="shared" si="6"/>
        <v>271.02922501207098</v>
      </c>
      <c r="AO22" s="737">
        <f t="shared" si="6"/>
        <v>254.86</v>
      </c>
    </row>
    <row r="23" spans="1:41" x14ac:dyDescent="0.2">
      <c r="A23" s="392"/>
      <c r="B23" s="455"/>
      <c r="C23" s="95" t="s">
        <v>58</v>
      </c>
      <c r="D23" s="400"/>
      <c r="E23" s="322">
        <v>8337</v>
      </c>
      <c r="F23" s="322">
        <v>8399</v>
      </c>
      <c r="G23" s="322">
        <v>8312</v>
      </c>
      <c r="H23" s="322">
        <v>8316</v>
      </c>
      <c r="I23" s="322">
        <v>8111</v>
      </c>
      <c r="J23" s="322">
        <v>8288</v>
      </c>
      <c r="K23" s="748">
        <v>271.02922501207098</v>
      </c>
      <c r="L23" s="444"/>
      <c r="M23" s="492"/>
      <c r="N23" s="392"/>
      <c r="AD23" s="732" t="str">
        <f t="shared" si="1"/>
        <v>Viana do Castelo</v>
      </c>
      <c r="AE23" s="736">
        <f t="shared" si="2"/>
        <v>217.98680096696199</v>
      </c>
      <c r="AF23" s="736">
        <f t="shared" si="3"/>
        <v>254.86</v>
      </c>
      <c r="AG23" s="736">
        <f t="shared" si="4"/>
        <v>117.52</v>
      </c>
      <c r="AH23" s="736">
        <f t="shared" si="0"/>
        <v>112.2</v>
      </c>
      <c r="AI23" s="735"/>
      <c r="AJ23" s="735"/>
      <c r="AK23" s="735"/>
      <c r="AL23" s="735"/>
      <c r="AM23" s="732" t="str">
        <f t="shared" si="5"/>
        <v>Viana do Castelo</v>
      </c>
      <c r="AN23" s="737">
        <f t="shared" si="6"/>
        <v>217.98680096696199</v>
      </c>
      <c r="AO23" s="737">
        <f t="shared" si="6"/>
        <v>254.86</v>
      </c>
    </row>
    <row r="24" spans="1:41" x14ac:dyDescent="0.2">
      <c r="A24" s="392"/>
      <c r="B24" s="455"/>
      <c r="C24" s="95" t="s">
        <v>65</v>
      </c>
      <c r="D24" s="400"/>
      <c r="E24" s="322">
        <v>1314</v>
      </c>
      <c r="F24" s="322">
        <v>1290</v>
      </c>
      <c r="G24" s="322">
        <v>1274</v>
      </c>
      <c r="H24" s="322">
        <v>1265</v>
      </c>
      <c r="I24" s="322">
        <v>1239</v>
      </c>
      <c r="J24" s="322">
        <v>1242</v>
      </c>
      <c r="K24" s="748">
        <v>217.98680096696199</v>
      </c>
      <c r="L24" s="444"/>
      <c r="M24" s="492"/>
      <c r="N24" s="392"/>
      <c r="AD24" s="732" t="str">
        <f t="shared" si="1"/>
        <v>Vila Real</v>
      </c>
      <c r="AE24" s="736">
        <f t="shared" si="2"/>
        <v>237.60784328085001</v>
      </c>
      <c r="AF24" s="736">
        <f t="shared" si="3"/>
        <v>254.86</v>
      </c>
      <c r="AG24" s="736">
        <f t="shared" si="4"/>
        <v>119.68</v>
      </c>
      <c r="AH24" s="736">
        <f t="shared" si="0"/>
        <v>112.2</v>
      </c>
      <c r="AI24" s="735"/>
      <c r="AJ24" s="735"/>
      <c r="AK24" s="735"/>
      <c r="AL24" s="735"/>
      <c r="AM24" s="732" t="str">
        <f t="shared" si="5"/>
        <v>Vila Real</v>
      </c>
      <c r="AN24" s="737">
        <f t="shared" si="6"/>
        <v>237.60784328085001</v>
      </c>
      <c r="AO24" s="737">
        <f t="shared" si="6"/>
        <v>254.86</v>
      </c>
    </row>
    <row r="25" spans="1:41" x14ac:dyDescent="0.2">
      <c r="A25" s="392"/>
      <c r="B25" s="455"/>
      <c r="C25" s="95" t="s">
        <v>67</v>
      </c>
      <c r="D25" s="400"/>
      <c r="E25" s="322">
        <v>2776</v>
      </c>
      <c r="F25" s="322">
        <v>2787</v>
      </c>
      <c r="G25" s="322">
        <v>2799</v>
      </c>
      <c r="H25" s="322">
        <v>2814</v>
      </c>
      <c r="I25" s="322">
        <v>2741</v>
      </c>
      <c r="J25" s="322">
        <v>2734</v>
      </c>
      <c r="K25" s="748">
        <v>237.60784328085001</v>
      </c>
      <c r="L25" s="444"/>
      <c r="M25" s="492"/>
      <c r="N25" s="392"/>
      <c r="AD25" s="732" t="str">
        <f t="shared" si="1"/>
        <v>Viseu</v>
      </c>
      <c r="AE25" s="736">
        <f t="shared" si="2"/>
        <v>242.58972303207</v>
      </c>
      <c r="AF25" s="736">
        <f t="shared" si="3"/>
        <v>254.86</v>
      </c>
      <c r="AG25" s="736">
        <f t="shared" si="4"/>
        <v>113.27</v>
      </c>
      <c r="AH25" s="736">
        <f t="shared" si="0"/>
        <v>112.2</v>
      </c>
      <c r="AI25" s="735"/>
      <c r="AJ25" s="735"/>
      <c r="AK25" s="735"/>
      <c r="AL25" s="735"/>
      <c r="AM25" s="732" t="str">
        <f t="shared" si="5"/>
        <v>Viseu</v>
      </c>
      <c r="AN25" s="737">
        <f t="shared" si="6"/>
        <v>242.58972303207</v>
      </c>
      <c r="AO25" s="737">
        <f t="shared" si="6"/>
        <v>254.86</v>
      </c>
    </row>
    <row r="26" spans="1:41" x14ac:dyDescent="0.2">
      <c r="A26" s="392"/>
      <c r="B26" s="455"/>
      <c r="C26" s="95" t="s">
        <v>77</v>
      </c>
      <c r="D26" s="400"/>
      <c r="E26" s="322">
        <v>3428</v>
      </c>
      <c r="F26" s="322">
        <v>3395</v>
      </c>
      <c r="G26" s="322">
        <v>3317</v>
      </c>
      <c r="H26" s="322">
        <v>3407</v>
      </c>
      <c r="I26" s="322">
        <v>3388</v>
      </c>
      <c r="J26" s="322">
        <v>3431</v>
      </c>
      <c r="K26" s="748">
        <v>242.58972303207</v>
      </c>
      <c r="L26" s="444"/>
      <c r="M26" s="492"/>
      <c r="N26" s="392"/>
      <c r="AD26" s="732" t="str">
        <f t="shared" si="1"/>
        <v>Açores</v>
      </c>
      <c r="AE26" s="736">
        <f t="shared" si="2"/>
        <v>273.92388582549501</v>
      </c>
      <c r="AF26" s="736">
        <f t="shared" si="3"/>
        <v>254.86</v>
      </c>
      <c r="AG26" s="736">
        <f t="shared" si="4"/>
        <v>81.78</v>
      </c>
      <c r="AH26" s="736">
        <f t="shared" si="0"/>
        <v>112.2</v>
      </c>
      <c r="AI26" s="735"/>
      <c r="AJ26" s="735"/>
      <c r="AK26" s="735"/>
      <c r="AL26" s="735"/>
      <c r="AM26" s="732" t="str">
        <f t="shared" si="5"/>
        <v>Açores</v>
      </c>
      <c r="AN26" s="737">
        <f t="shared" si="6"/>
        <v>273.92388582549501</v>
      </c>
      <c r="AO26" s="737">
        <f t="shared" si="6"/>
        <v>254.86</v>
      </c>
    </row>
    <row r="27" spans="1:41" x14ac:dyDescent="0.2">
      <c r="A27" s="392"/>
      <c r="B27" s="455"/>
      <c r="C27" s="95" t="s">
        <v>130</v>
      </c>
      <c r="D27" s="400"/>
      <c r="E27" s="322">
        <v>6336</v>
      </c>
      <c r="F27" s="322">
        <v>6375</v>
      </c>
      <c r="G27" s="322">
        <v>6221</v>
      </c>
      <c r="H27" s="322">
        <v>6157</v>
      </c>
      <c r="I27" s="322">
        <v>6102</v>
      </c>
      <c r="J27" s="322">
        <v>6169</v>
      </c>
      <c r="K27" s="748">
        <v>273.92388582549501</v>
      </c>
      <c r="L27" s="444"/>
      <c r="M27" s="492"/>
      <c r="N27" s="392"/>
      <c r="AD27" s="732" t="str">
        <f>+C28</f>
        <v>Madeira</v>
      </c>
      <c r="AE27" s="736">
        <f>+K28</f>
        <v>258.494716208309</v>
      </c>
      <c r="AF27" s="736">
        <f t="shared" si="3"/>
        <v>254.86</v>
      </c>
      <c r="AG27" s="736">
        <f>+K65</f>
        <v>109.51</v>
      </c>
      <c r="AH27" s="736">
        <f t="shared" si="0"/>
        <v>112.2</v>
      </c>
      <c r="AI27" s="735"/>
      <c r="AJ27" s="735"/>
      <c r="AK27" s="735"/>
      <c r="AL27" s="735"/>
      <c r="AM27" s="732" t="str">
        <f t="shared" si="5"/>
        <v>Madeira</v>
      </c>
      <c r="AN27" s="737">
        <f t="shared" si="6"/>
        <v>258.494716208309</v>
      </c>
      <c r="AO27" s="737">
        <f t="shared" si="6"/>
        <v>254.86</v>
      </c>
    </row>
    <row r="28" spans="1:41" x14ac:dyDescent="0.2">
      <c r="A28" s="392"/>
      <c r="B28" s="455"/>
      <c r="C28" s="95" t="s">
        <v>131</v>
      </c>
      <c r="D28" s="400"/>
      <c r="E28" s="322">
        <v>1788</v>
      </c>
      <c r="F28" s="322">
        <v>1828</v>
      </c>
      <c r="G28" s="322">
        <v>1823</v>
      </c>
      <c r="H28" s="322">
        <v>1822</v>
      </c>
      <c r="I28" s="322">
        <v>1708</v>
      </c>
      <c r="J28" s="322">
        <v>1717</v>
      </c>
      <c r="K28" s="748">
        <v>258.494716208309</v>
      </c>
      <c r="L28" s="444"/>
      <c r="M28" s="492"/>
      <c r="N28" s="392"/>
      <c r="AD28" s="676"/>
      <c r="AE28" s="722"/>
      <c r="AG28" s="722"/>
    </row>
    <row r="29" spans="1:41" ht="3.75" customHeight="1" x14ac:dyDescent="0.2">
      <c r="A29" s="392"/>
      <c r="B29" s="455"/>
      <c r="C29" s="95"/>
      <c r="D29" s="400"/>
      <c r="E29" s="322"/>
      <c r="F29" s="322"/>
      <c r="G29" s="322"/>
      <c r="H29" s="322"/>
      <c r="I29" s="322"/>
      <c r="J29" s="322"/>
      <c r="K29" s="323"/>
      <c r="L29" s="444"/>
      <c r="M29" s="492"/>
      <c r="N29" s="392"/>
      <c r="AD29" s="676"/>
      <c r="AE29" s="722"/>
      <c r="AG29" s="722"/>
    </row>
    <row r="30" spans="1:41" ht="15.75" customHeight="1" x14ac:dyDescent="0.2">
      <c r="A30" s="392"/>
      <c r="B30" s="455"/>
      <c r="C30" s="724"/>
      <c r="D30" s="765" t="s">
        <v>384</v>
      </c>
      <c r="E30" s="724"/>
      <c r="F30" s="724"/>
      <c r="G30" s="1725" t="s">
        <v>614</v>
      </c>
      <c r="H30" s="1725"/>
      <c r="I30" s="1725"/>
      <c r="J30" s="1725"/>
      <c r="K30" s="726"/>
      <c r="L30" s="726"/>
      <c r="M30" s="727"/>
      <c r="N30" s="392"/>
      <c r="AD30" s="676"/>
      <c r="AE30" s="722"/>
      <c r="AG30" s="722"/>
    </row>
    <row r="31" spans="1:41" x14ac:dyDescent="0.2">
      <c r="A31" s="392"/>
      <c r="B31" s="723"/>
      <c r="C31" s="724"/>
      <c r="D31" s="724"/>
      <c r="E31" s="724"/>
      <c r="F31" s="724"/>
      <c r="G31" s="724"/>
      <c r="H31" s="724"/>
      <c r="I31" s="725"/>
      <c r="J31" s="725"/>
      <c r="K31" s="726"/>
      <c r="L31" s="726"/>
      <c r="M31" s="727"/>
      <c r="N31" s="392"/>
    </row>
    <row r="32" spans="1:41" ht="12" customHeight="1" x14ac:dyDescent="0.2">
      <c r="A32" s="392"/>
      <c r="B32" s="455"/>
      <c r="C32" s="724"/>
      <c r="D32" s="724"/>
      <c r="E32" s="724"/>
      <c r="F32" s="724"/>
      <c r="G32" s="724"/>
      <c r="H32" s="724"/>
      <c r="I32" s="725"/>
      <c r="J32" s="725"/>
      <c r="K32" s="726"/>
      <c r="L32" s="726"/>
      <c r="M32" s="727"/>
      <c r="N32" s="392"/>
    </row>
    <row r="33" spans="1:41" ht="12" customHeight="1" x14ac:dyDescent="0.2">
      <c r="A33" s="392"/>
      <c r="B33" s="455"/>
      <c r="C33" s="724"/>
      <c r="D33" s="724"/>
      <c r="E33" s="724"/>
      <c r="F33" s="724"/>
      <c r="G33" s="724"/>
      <c r="H33" s="724"/>
      <c r="I33" s="725"/>
      <c r="J33" s="725"/>
      <c r="K33" s="726"/>
      <c r="L33" s="726"/>
      <c r="M33" s="727"/>
      <c r="N33" s="392"/>
    </row>
    <row r="34" spans="1:41" ht="12" customHeight="1" x14ac:dyDescent="0.2">
      <c r="A34" s="392"/>
      <c r="B34" s="455"/>
      <c r="C34" s="724"/>
      <c r="D34" s="724"/>
      <c r="E34" s="724"/>
      <c r="F34" s="724"/>
      <c r="G34" s="724"/>
      <c r="H34" s="724"/>
      <c r="I34" s="725"/>
      <c r="J34" s="725"/>
      <c r="K34" s="726"/>
      <c r="L34" s="726"/>
      <c r="M34" s="727"/>
      <c r="N34" s="392"/>
    </row>
    <row r="35" spans="1:41" ht="12" customHeight="1" x14ac:dyDescent="0.2">
      <c r="A35" s="392"/>
      <c r="B35" s="455"/>
      <c r="C35" s="724"/>
      <c r="D35" s="724"/>
      <c r="E35" s="724"/>
      <c r="F35" s="724"/>
      <c r="G35" s="724"/>
      <c r="H35" s="724"/>
      <c r="I35" s="725"/>
      <c r="J35" s="725"/>
      <c r="K35" s="726"/>
      <c r="L35" s="726"/>
      <c r="M35" s="727"/>
      <c r="N35" s="392"/>
    </row>
    <row r="36" spans="1:41" ht="27" customHeight="1" x14ac:dyDescent="0.2">
      <c r="A36" s="392"/>
      <c r="B36" s="455"/>
      <c r="C36" s="724"/>
      <c r="D36" s="724"/>
      <c r="E36" s="724"/>
      <c r="F36" s="724"/>
      <c r="G36" s="724"/>
      <c r="H36" s="724"/>
      <c r="I36" s="725"/>
      <c r="J36" s="725"/>
      <c r="K36" s="726"/>
      <c r="L36" s="726"/>
      <c r="M36" s="727"/>
      <c r="N36" s="392"/>
      <c r="AK36" s="419"/>
      <c r="AL36" s="419"/>
      <c r="AM36" s="419"/>
      <c r="AN36" s="419"/>
      <c r="AO36" s="419"/>
    </row>
    <row r="37" spans="1:41" ht="12" customHeight="1" x14ac:dyDescent="0.2">
      <c r="A37" s="392"/>
      <c r="B37" s="455"/>
      <c r="C37" s="724"/>
      <c r="D37" s="724"/>
      <c r="E37" s="724"/>
      <c r="F37" s="724"/>
      <c r="G37" s="724"/>
      <c r="H37" s="724"/>
      <c r="I37" s="725"/>
      <c r="J37" s="725"/>
      <c r="K37" s="726"/>
      <c r="L37" s="726"/>
      <c r="M37" s="727"/>
      <c r="N37" s="392"/>
      <c r="AK37" s="419"/>
      <c r="AL37" s="419"/>
      <c r="AM37" s="419"/>
      <c r="AN37" s="419"/>
      <c r="AO37" s="419"/>
    </row>
    <row r="38" spans="1:41" ht="12" customHeight="1" x14ac:dyDescent="0.2">
      <c r="A38" s="392"/>
      <c r="B38" s="455"/>
      <c r="C38" s="724"/>
      <c r="D38" s="724"/>
      <c r="E38" s="724"/>
      <c r="F38" s="724"/>
      <c r="G38" s="724"/>
      <c r="H38" s="724"/>
      <c r="I38" s="725"/>
      <c r="J38" s="725"/>
      <c r="K38" s="726"/>
      <c r="L38" s="726"/>
      <c r="M38" s="727"/>
      <c r="N38" s="392"/>
      <c r="AK38" s="419"/>
      <c r="AL38" s="419"/>
      <c r="AM38" s="419"/>
      <c r="AN38" s="419"/>
      <c r="AO38" s="419"/>
    </row>
    <row r="39" spans="1:41" ht="12" customHeight="1" x14ac:dyDescent="0.2">
      <c r="A39" s="392"/>
      <c r="B39" s="455"/>
      <c r="C39" s="728"/>
      <c r="D39" s="728"/>
      <c r="E39" s="728"/>
      <c r="F39" s="728"/>
      <c r="G39" s="728"/>
      <c r="H39" s="728"/>
      <c r="I39" s="728"/>
      <c r="J39" s="728"/>
      <c r="K39" s="729"/>
      <c r="L39" s="730"/>
      <c r="M39" s="731"/>
      <c r="N39" s="392"/>
      <c r="AK39" s="419"/>
      <c r="AL39" s="419"/>
      <c r="AM39" s="419"/>
      <c r="AN39" s="419"/>
      <c r="AO39" s="419"/>
    </row>
    <row r="40" spans="1:41" ht="3" customHeight="1" thickBot="1" x14ac:dyDescent="0.25">
      <c r="A40" s="392"/>
      <c r="B40" s="455"/>
      <c r="C40" s="444"/>
      <c r="D40" s="444"/>
      <c r="E40" s="444"/>
      <c r="F40" s="444"/>
      <c r="G40" s="444"/>
      <c r="H40" s="444"/>
      <c r="I40" s="444"/>
      <c r="J40" s="444"/>
      <c r="K40" s="677"/>
      <c r="L40" s="458"/>
      <c r="M40" s="512"/>
      <c r="N40" s="392"/>
      <c r="AK40" s="419"/>
      <c r="AL40" s="419"/>
      <c r="AM40" s="419"/>
      <c r="AN40" s="419"/>
      <c r="AO40" s="419"/>
    </row>
    <row r="41" spans="1:41" ht="13.5" customHeight="1" thickBot="1" x14ac:dyDescent="0.25">
      <c r="A41" s="392"/>
      <c r="B41" s="455"/>
      <c r="C41" s="1714" t="s">
        <v>310</v>
      </c>
      <c r="D41" s="1715"/>
      <c r="E41" s="1715"/>
      <c r="F41" s="1715"/>
      <c r="G41" s="1715"/>
      <c r="H41" s="1715"/>
      <c r="I41" s="1715"/>
      <c r="J41" s="1715"/>
      <c r="K41" s="1715"/>
      <c r="L41" s="1716"/>
      <c r="M41" s="512"/>
      <c r="N41" s="392"/>
      <c r="AK41" s="419"/>
      <c r="AL41" s="419"/>
      <c r="AM41" s="419"/>
      <c r="AN41" s="419"/>
      <c r="AO41" s="419"/>
    </row>
    <row r="42" spans="1:41" s="392" customFormat="1" ht="6.75" customHeight="1" x14ac:dyDescent="0.2">
      <c r="B42" s="455"/>
      <c r="C42" s="1597" t="s">
        <v>133</v>
      </c>
      <c r="D42" s="1597"/>
      <c r="E42" s="678"/>
      <c r="F42" s="678"/>
      <c r="G42" s="678"/>
      <c r="H42" s="678"/>
      <c r="I42" s="678"/>
      <c r="J42" s="678"/>
      <c r="K42" s="679"/>
      <c r="L42" s="679"/>
      <c r="M42" s="512"/>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419"/>
      <c r="AL42" s="419"/>
      <c r="AM42" s="419"/>
      <c r="AN42" s="419"/>
      <c r="AO42" s="419"/>
    </row>
    <row r="43" spans="1:41" ht="10.5" customHeight="1" x14ac:dyDescent="0.2">
      <c r="A43" s="392"/>
      <c r="B43" s="455"/>
      <c r="C43" s="1597"/>
      <c r="D43" s="1597"/>
      <c r="E43" s="1720">
        <v>2017</v>
      </c>
      <c r="F43" s="1721"/>
      <c r="G43" s="1721"/>
      <c r="H43" s="1721"/>
      <c r="I43" s="1721"/>
      <c r="J43" s="1721"/>
      <c r="K43" s="1723" t="str">
        <f xml:space="preserve"> CONCATENATE("valor médio de ",J7,H6)</f>
        <v>valor médio de jun.</v>
      </c>
      <c r="L43" s="410"/>
      <c r="M43" s="402"/>
      <c r="N43" s="392"/>
      <c r="AK43" s="419"/>
      <c r="AL43" s="419"/>
      <c r="AM43" s="419"/>
      <c r="AN43" s="419"/>
      <c r="AO43" s="419"/>
    </row>
    <row r="44" spans="1:41" ht="15" customHeight="1" x14ac:dyDescent="0.2">
      <c r="A44" s="392"/>
      <c r="B44" s="455"/>
      <c r="C44" s="407"/>
      <c r="D44" s="407"/>
      <c r="E44" s="743" t="str">
        <f t="shared" ref="E44:J44" si="7">+E7</f>
        <v>jan.</v>
      </c>
      <c r="F44" s="743" t="str">
        <f t="shared" si="7"/>
        <v>fev.</v>
      </c>
      <c r="G44" s="743" t="str">
        <f t="shared" si="7"/>
        <v>mar.</v>
      </c>
      <c r="H44" s="743" t="str">
        <f t="shared" si="7"/>
        <v>abr.</v>
      </c>
      <c r="I44" s="743" t="str">
        <f t="shared" si="7"/>
        <v>mai.</v>
      </c>
      <c r="J44" s="743" t="str">
        <f t="shared" si="7"/>
        <v>jun.</v>
      </c>
      <c r="K44" s="1724" t="e">
        <f xml:space="preserve"> CONCATENATE("valor médio de ",#REF!,#REF!)</f>
        <v>#REF!</v>
      </c>
      <c r="L44" s="410"/>
      <c r="M44" s="512"/>
      <c r="N44" s="392"/>
      <c r="AK44" s="419"/>
      <c r="AL44" s="419"/>
      <c r="AM44" s="419"/>
      <c r="AN44" s="419"/>
      <c r="AO44" s="419"/>
    </row>
    <row r="45" spans="1:41" s="415" customFormat="1" ht="13.5" customHeight="1" x14ac:dyDescent="0.2">
      <c r="A45" s="412"/>
      <c r="B45" s="680"/>
      <c r="C45" s="668" t="s">
        <v>68</v>
      </c>
      <c r="D45" s="479"/>
      <c r="E45" s="370">
        <v>213125</v>
      </c>
      <c r="F45" s="370">
        <v>213513</v>
      </c>
      <c r="G45" s="370">
        <v>211996</v>
      </c>
      <c r="H45" s="370">
        <v>213169</v>
      </c>
      <c r="I45" s="370">
        <v>208417</v>
      </c>
      <c r="J45" s="370">
        <v>210511</v>
      </c>
      <c r="K45" s="766">
        <v>112.2</v>
      </c>
      <c r="L45" s="325"/>
      <c r="M45" s="681"/>
      <c r="N45" s="412"/>
      <c r="O45" s="782"/>
      <c r="P45" s="781"/>
      <c r="Q45" s="782"/>
      <c r="R45" s="782"/>
      <c r="S45" s="397"/>
      <c r="T45" s="397"/>
      <c r="U45" s="397"/>
      <c r="V45" s="397"/>
      <c r="W45" s="397"/>
      <c r="X45" s="397"/>
      <c r="Y45" s="397"/>
      <c r="Z45" s="397"/>
      <c r="AA45" s="397"/>
      <c r="AB45" s="397"/>
      <c r="AC45" s="397"/>
      <c r="AD45" s="397"/>
      <c r="AE45" s="397"/>
      <c r="AF45" s="397"/>
      <c r="AG45" s="397"/>
      <c r="AH45" s="397"/>
      <c r="AI45" s="397"/>
      <c r="AJ45" s="397"/>
      <c r="AK45" s="419"/>
      <c r="AL45" s="419"/>
      <c r="AM45" s="419"/>
      <c r="AN45" s="744"/>
      <c r="AO45" s="744"/>
    </row>
    <row r="46" spans="1:41" ht="15" customHeight="1" x14ac:dyDescent="0.2">
      <c r="A46" s="392"/>
      <c r="B46" s="455"/>
      <c r="C46" s="95" t="s">
        <v>62</v>
      </c>
      <c r="D46" s="400"/>
      <c r="E46" s="322">
        <v>10644</v>
      </c>
      <c r="F46" s="322">
        <v>10692</v>
      </c>
      <c r="G46" s="322">
        <v>10375</v>
      </c>
      <c r="H46" s="322">
        <v>10500</v>
      </c>
      <c r="I46" s="322">
        <v>10253</v>
      </c>
      <c r="J46" s="322">
        <v>10227</v>
      </c>
      <c r="K46" s="749">
        <v>120.83</v>
      </c>
      <c r="L46" s="325"/>
      <c r="M46" s="512"/>
      <c r="N46" s="392"/>
      <c r="AK46" s="419"/>
      <c r="AL46" s="419"/>
      <c r="AM46" s="419"/>
      <c r="AN46" s="419"/>
      <c r="AO46" s="419"/>
    </row>
    <row r="47" spans="1:41" ht="11.65" customHeight="1" x14ac:dyDescent="0.2">
      <c r="A47" s="392"/>
      <c r="B47" s="455"/>
      <c r="C47" s="95" t="s">
        <v>55</v>
      </c>
      <c r="D47" s="400"/>
      <c r="E47" s="322">
        <v>4762</v>
      </c>
      <c r="F47" s="322">
        <v>4761</v>
      </c>
      <c r="G47" s="322">
        <v>4728</v>
      </c>
      <c r="H47" s="322">
        <v>4677</v>
      </c>
      <c r="I47" s="322">
        <v>4548</v>
      </c>
      <c r="J47" s="322">
        <v>4490</v>
      </c>
      <c r="K47" s="749">
        <v>111.21</v>
      </c>
      <c r="L47" s="325"/>
      <c r="M47" s="512"/>
      <c r="N47" s="392"/>
      <c r="AK47" s="419"/>
      <c r="AL47" s="419"/>
      <c r="AM47" s="419"/>
      <c r="AN47" s="419"/>
      <c r="AO47" s="419"/>
    </row>
    <row r="48" spans="1:41" ht="11.65" customHeight="1" x14ac:dyDescent="0.2">
      <c r="A48" s="392"/>
      <c r="B48" s="455"/>
      <c r="C48" s="95" t="s">
        <v>64</v>
      </c>
      <c r="D48" s="400"/>
      <c r="E48" s="322">
        <v>6132</v>
      </c>
      <c r="F48" s="322">
        <v>6145</v>
      </c>
      <c r="G48" s="322">
        <v>6190</v>
      </c>
      <c r="H48" s="322">
        <v>6032</v>
      </c>
      <c r="I48" s="322">
        <v>5906</v>
      </c>
      <c r="J48" s="322">
        <v>5975</v>
      </c>
      <c r="K48" s="749">
        <v>117.69</v>
      </c>
      <c r="L48" s="325"/>
      <c r="M48" s="512"/>
      <c r="N48" s="392"/>
      <c r="AK48" s="419"/>
      <c r="AL48" s="419"/>
      <c r="AM48" s="419"/>
      <c r="AN48" s="419"/>
      <c r="AO48" s="419"/>
    </row>
    <row r="49" spans="1:41" ht="11.65" customHeight="1" x14ac:dyDescent="0.2">
      <c r="A49" s="392"/>
      <c r="B49" s="455"/>
      <c r="C49" s="95" t="s">
        <v>66</v>
      </c>
      <c r="D49" s="400"/>
      <c r="E49" s="322">
        <v>2074</v>
      </c>
      <c r="F49" s="322">
        <v>2061</v>
      </c>
      <c r="G49" s="322">
        <v>2067</v>
      </c>
      <c r="H49" s="322">
        <v>2074</v>
      </c>
      <c r="I49" s="322">
        <v>2048</v>
      </c>
      <c r="J49" s="322">
        <v>2052</v>
      </c>
      <c r="K49" s="749">
        <v>118.41</v>
      </c>
      <c r="L49" s="682"/>
      <c r="M49" s="392"/>
      <c r="N49" s="392"/>
      <c r="AK49" s="419"/>
      <c r="AL49" s="419"/>
      <c r="AM49" s="419"/>
      <c r="AN49" s="419"/>
      <c r="AO49" s="419"/>
    </row>
    <row r="50" spans="1:41" ht="11.65" customHeight="1" x14ac:dyDescent="0.2">
      <c r="A50" s="392"/>
      <c r="B50" s="455"/>
      <c r="C50" s="95" t="s">
        <v>75</v>
      </c>
      <c r="D50" s="400"/>
      <c r="E50" s="322">
        <v>3358</v>
      </c>
      <c r="F50" s="322">
        <v>3433</v>
      </c>
      <c r="G50" s="322">
        <v>3491</v>
      </c>
      <c r="H50" s="322">
        <v>3518</v>
      </c>
      <c r="I50" s="322">
        <v>3437</v>
      </c>
      <c r="J50" s="322">
        <v>3377</v>
      </c>
      <c r="K50" s="749">
        <v>114.24</v>
      </c>
      <c r="L50" s="682"/>
      <c r="M50" s="392"/>
      <c r="N50" s="392"/>
      <c r="AK50" s="419"/>
      <c r="AL50" s="419"/>
      <c r="AM50" s="419"/>
      <c r="AN50" s="419"/>
      <c r="AO50" s="419"/>
    </row>
    <row r="51" spans="1:41" ht="11.65" customHeight="1" x14ac:dyDescent="0.2">
      <c r="A51" s="392"/>
      <c r="B51" s="455"/>
      <c r="C51" s="95" t="s">
        <v>61</v>
      </c>
      <c r="D51" s="400"/>
      <c r="E51" s="322">
        <v>6421</v>
      </c>
      <c r="F51" s="322">
        <v>6454</v>
      </c>
      <c r="G51" s="322">
        <v>6430</v>
      </c>
      <c r="H51" s="322">
        <v>6466</v>
      </c>
      <c r="I51" s="322">
        <v>6376</v>
      </c>
      <c r="J51" s="322">
        <v>6324</v>
      </c>
      <c r="K51" s="749">
        <v>122.24</v>
      </c>
      <c r="L51" s="682"/>
      <c r="M51" s="392"/>
      <c r="N51" s="392"/>
      <c r="AK51" s="419"/>
      <c r="AL51" s="419"/>
      <c r="AM51" s="419"/>
      <c r="AN51" s="419"/>
      <c r="AO51" s="419"/>
    </row>
    <row r="52" spans="1:41" ht="11.65" customHeight="1" x14ac:dyDescent="0.2">
      <c r="A52" s="392"/>
      <c r="B52" s="455"/>
      <c r="C52" s="95" t="s">
        <v>56</v>
      </c>
      <c r="D52" s="400"/>
      <c r="E52" s="322">
        <v>3728</v>
      </c>
      <c r="F52" s="322">
        <v>3709</v>
      </c>
      <c r="G52" s="322">
        <v>3710</v>
      </c>
      <c r="H52" s="322">
        <v>3732</v>
      </c>
      <c r="I52" s="322">
        <v>3731</v>
      </c>
      <c r="J52" s="322">
        <v>3642</v>
      </c>
      <c r="K52" s="749">
        <v>107.72</v>
      </c>
      <c r="L52" s="682"/>
      <c r="M52" s="392"/>
      <c r="N52" s="392"/>
    </row>
    <row r="53" spans="1:41" ht="11.65" customHeight="1" x14ac:dyDescent="0.2">
      <c r="A53" s="392"/>
      <c r="B53" s="455"/>
      <c r="C53" s="95" t="s">
        <v>74</v>
      </c>
      <c r="D53" s="400"/>
      <c r="E53" s="322">
        <v>5936</v>
      </c>
      <c r="F53" s="322">
        <v>6054</v>
      </c>
      <c r="G53" s="322">
        <v>6004</v>
      </c>
      <c r="H53" s="322">
        <v>5948</v>
      </c>
      <c r="I53" s="322">
        <v>5865</v>
      </c>
      <c r="J53" s="322">
        <v>5815</v>
      </c>
      <c r="K53" s="749">
        <v>116.71</v>
      </c>
      <c r="L53" s="682"/>
      <c r="M53" s="392"/>
      <c r="N53" s="392"/>
    </row>
    <row r="54" spans="1:41" ht="11.65" customHeight="1" x14ac:dyDescent="0.2">
      <c r="A54" s="392"/>
      <c r="B54" s="455"/>
      <c r="C54" s="95" t="s">
        <v>76</v>
      </c>
      <c r="D54" s="400"/>
      <c r="E54" s="322">
        <v>3026</v>
      </c>
      <c r="F54" s="322">
        <v>2945</v>
      </c>
      <c r="G54" s="322">
        <v>2992</v>
      </c>
      <c r="H54" s="322">
        <v>2985</v>
      </c>
      <c r="I54" s="322">
        <v>2843</v>
      </c>
      <c r="J54" s="322">
        <v>2953</v>
      </c>
      <c r="K54" s="749">
        <v>108.23</v>
      </c>
      <c r="L54" s="682"/>
      <c r="M54" s="392"/>
      <c r="N54" s="392"/>
    </row>
    <row r="55" spans="1:41" ht="11.65" customHeight="1" x14ac:dyDescent="0.2">
      <c r="A55" s="392"/>
      <c r="B55" s="455"/>
      <c r="C55" s="95" t="s">
        <v>60</v>
      </c>
      <c r="D55" s="400"/>
      <c r="E55" s="322">
        <v>4080</v>
      </c>
      <c r="F55" s="322">
        <v>4084</v>
      </c>
      <c r="G55" s="322">
        <v>4034</v>
      </c>
      <c r="H55" s="322">
        <v>4189</v>
      </c>
      <c r="I55" s="322">
        <v>4119</v>
      </c>
      <c r="J55" s="322">
        <v>4157</v>
      </c>
      <c r="K55" s="749">
        <v>116.95</v>
      </c>
      <c r="L55" s="682"/>
      <c r="M55" s="392"/>
      <c r="N55" s="392"/>
    </row>
    <row r="56" spans="1:41" ht="11.65" customHeight="1" x14ac:dyDescent="0.2">
      <c r="A56" s="392"/>
      <c r="B56" s="455"/>
      <c r="C56" s="95" t="s">
        <v>59</v>
      </c>
      <c r="D56" s="400"/>
      <c r="E56" s="322">
        <v>36137</v>
      </c>
      <c r="F56" s="322">
        <v>35679</v>
      </c>
      <c r="G56" s="322">
        <v>35182</v>
      </c>
      <c r="H56" s="322">
        <v>35813</v>
      </c>
      <c r="I56" s="322">
        <v>35373</v>
      </c>
      <c r="J56" s="322">
        <v>36179</v>
      </c>
      <c r="K56" s="749">
        <v>115.21</v>
      </c>
      <c r="L56" s="682"/>
      <c r="M56" s="392"/>
      <c r="N56" s="392"/>
    </row>
    <row r="57" spans="1:41" ht="11.65" customHeight="1" x14ac:dyDescent="0.2">
      <c r="A57" s="392"/>
      <c r="B57" s="455"/>
      <c r="C57" s="95" t="s">
        <v>57</v>
      </c>
      <c r="D57" s="400"/>
      <c r="E57" s="322">
        <v>3345</v>
      </c>
      <c r="F57" s="322">
        <v>3319</v>
      </c>
      <c r="G57" s="322">
        <v>3281</v>
      </c>
      <c r="H57" s="322">
        <v>3268</v>
      </c>
      <c r="I57" s="322">
        <v>3128</v>
      </c>
      <c r="J57" s="322">
        <v>3188</v>
      </c>
      <c r="K57" s="749">
        <v>112.28</v>
      </c>
      <c r="L57" s="682"/>
      <c r="M57" s="392"/>
      <c r="N57" s="392"/>
    </row>
    <row r="58" spans="1:41" ht="11.65" customHeight="1" x14ac:dyDescent="0.2">
      <c r="A58" s="392"/>
      <c r="B58" s="455"/>
      <c r="C58" s="95" t="s">
        <v>63</v>
      </c>
      <c r="D58" s="400"/>
      <c r="E58" s="322">
        <v>61319</v>
      </c>
      <c r="F58" s="322">
        <v>61670</v>
      </c>
      <c r="G58" s="322">
        <v>61887</v>
      </c>
      <c r="H58" s="322">
        <v>62208</v>
      </c>
      <c r="I58" s="322">
        <v>60610</v>
      </c>
      <c r="J58" s="322">
        <v>61411</v>
      </c>
      <c r="K58" s="749">
        <v>113.45</v>
      </c>
      <c r="L58" s="682"/>
      <c r="M58" s="392"/>
      <c r="N58" s="392"/>
    </row>
    <row r="59" spans="1:41" ht="11.65" customHeight="1" x14ac:dyDescent="0.2">
      <c r="A59" s="392"/>
      <c r="B59" s="455"/>
      <c r="C59" s="95" t="s">
        <v>79</v>
      </c>
      <c r="D59" s="400"/>
      <c r="E59" s="322">
        <v>5828</v>
      </c>
      <c r="F59" s="322">
        <v>5795</v>
      </c>
      <c r="G59" s="322">
        <v>5764</v>
      </c>
      <c r="H59" s="322">
        <v>5755</v>
      </c>
      <c r="I59" s="322">
        <v>5597</v>
      </c>
      <c r="J59" s="322">
        <v>5535</v>
      </c>
      <c r="K59" s="749">
        <v>115.19</v>
      </c>
      <c r="L59" s="682"/>
      <c r="M59" s="392"/>
      <c r="N59" s="392"/>
    </row>
    <row r="60" spans="1:41" ht="11.65" customHeight="1" x14ac:dyDescent="0.2">
      <c r="A60" s="392"/>
      <c r="B60" s="455"/>
      <c r="C60" s="95" t="s">
        <v>58</v>
      </c>
      <c r="D60" s="400"/>
      <c r="E60" s="322">
        <v>18313</v>
      </c>
      <c r="F60" s="322">
        <v>18493</v>
      </c>
      <c r="G60" s="322">
        <v>18384</v>
      </c>
      <c r="H60" s="322">
        <v>18483</v>
      </c>
      <c r="I60" s="322">
        <v>17988</v>
      </c>
      <c r="J60" s="322">
        <v>18421</v>
      </c>
      <c r="K60" s="749">
        <v>120.35</v>
      </c>
      <c r="L60" s="682"/>
      <c r="M60" s="392"/>
      <c r="N60" s="392"/>
    </row>
    <row r="61" spans="1:41" ht="11.65" customHeight="1" x14ac:dyDescent="0.2">
      <c r="A61" s="392"/>
      <c r="B61" s="455"/>
      <c r="C61" s="95" t="s">
        <v>65</v>
      </c>
      <c r="D61" s="400"/>
      <c r="E61" s="322">
        <v>2362</v>
      </c>
      <c r="F61" s="322">
        <v>2345</v>
      </c>
      <c r="G61" s="322">
        <v>2322</v>
      </c>
      <c r="H61" s="322">
        <v>2296</v>
      </c>
      <c r="I61" s="322">
        <v>2214</v>
      </c>
      <c r="J61" s="322">
        <v>2248</v>
      </c>
      <c r="K61" s="749">
        <v>117.52</v>
      </c>
      <c r="L61" s="682"/>
      <c r="M61" s="392"/>
      <c r="N61" s="392"/>
    </row>
    <row r="62" spans="1:41" ht="11.65" customHeight="1" x14ac:dyDescent="0.2">
      <c r="A62" s="392"/>
      <c r="B62" s="455"/>
      <c r="C62" s="95" t="s">
        <v>67</v>
      </c>
      <c r="D62" s="400"/>
      <c r="E62" s="322">
        <v>5533</v>
      </c>
      <c r="F62" s="322">
        <v>5550</v>
      </c>
      <c r="G62" s="322">
        <v>5578</v>
      </c>
      <c r="H62" s="322">
        <v>5603</v>
      </c>
      <c r="I62" s="322">
        <v>5428</v>
      </c>
      <c r="J62" s="322">
        <v>5379</v>
      </c>
      <c r="K62" s="749">
        <v>119.68</v>
      </c>
      <c r="L62" s="682"/>
      <c r="M62" s="392"/>
      <c r="N62" s="392"/>
      <c r="P62" s="1401"/>
    </row>
    <row r="63" spans="1:41" ht="11.65" customHeight="1" x14ac:dyDescent="0.2">
      <c r="A63" s="392"/>
      <c r="B63" s="455"/>
      <c r="C63" s="95" t="s">
        <v>77</v>
      </c>
      <c r="D63" s="400"/>
      <c r="E63" s="322">
        <v>7369</v>
      </c>
      <c r="F63" s="322">
        <v>7333</v>
      </c>
      <c r="G63" s="322">
        <v>7100</v>
      </c>
      <c r="H63" s="322">
        <v>7298</v>
      </c>
      <c r="I63" s="322">
        <v>7239</v>
      </c>
      <c r="J63" s="322">
        <v>7293</v>
      </c>
      <c r="K63" s="749">
        <v>113.27</v>
      </c>
      <c r="L63" s="682"/>
      <c r="M63" s="392"/>
      <c r="N63" s="392"/>
    </row>
    <row r="64" spans="1:41" ht="11.25" customHeight="1" x14ac:dyDescent="0.2">
      <c r="A64" s="392"/>
      <c r="B64" s="455"/>
      <c r="C64" s="95" t="s">
        <v>130</v>
      </c>
      <c r="D64" s="400"/>
      <c r="E64" s="322">
        <v>18590</v>
      </c>
      <c r="F64" s="322">
        <v>18687</v>
      </c>
      <c r="G64" s="322">
        <v>18184</v>
      </c>
      <c r="H64" s="322">
        <v>18051</v>
      </c>
      <c r="I64" s="322">
        <v>17735</v>
      </c>
      <c r="J64" s="322">
        <v>17872</v>
      </c>
      <c r="K64" s="749">
        <v>81.78</v>
      </c>
      <c r="L64" s="682"/>
      <c r="M64" s="392"/>
      <c r="N64" s="392"/>
    </row>
    <row r="65" spans="1:15" ht="11.65" customHeight="1" x14ac:dyDescent="0.2">
      <c r="A65" s="392"/>
      <c r="B65" s="455"/>
      <c r="C65" s="95" t="s">
        <v>131</v>
      </c>
      <c r="D65" s="400"/>
      <c r="E65" s="322">
        <v>4169</v>
      </c>
      <c r="F65" s="322">
        <v>4305</v>
      </c>
      <c r="G65" s="322">
        <v>4294</v>
      </c>
      <c r="H65" s="322">
        <v>4273</v>
      </c>
      <c r="I65" s="322">
        <v>3979</v>
      </c>
      <c r="J65" s="322">
        <v>3973</v>
      </c>
      <c r="K65" s="749">
        <v>109.51</v>
      </c>
      <c r="L65" s="682"/>
      <c r="M65" s="392"/>
      <c r="N65" s="392"/>
    </row>
    <row r="66" spans="1:15" s="685" customFormat="1" ht="9" x14ac:dyDescent="0.15">
      <c r="A66" s="683"/>
      <c r="B66" s="684"/>
      <c r="C66" s="1726" t="str">
        <f>CONCATENATE("notas: dados sujeitos a atualizações", ".")</f>
        <v>notas: dados sujeitos a atualizações.</v>
      </c>
      <c r="D66" s="1726"/>
      <c r="E66" s="1726"/>
      <c r="F66" s="1726"/>
      <c r="G66" s="1726"/>
      <c r="H66" s="1726"/>
      <c r="I66" s="1726"/>
      <c r="J66" s="1726"/>
      <c r="K66" s="1726"/>
      <c r="L66" s="1726"/>
      <c r="M66" s="1251"/>
      <c r="N66" s="1251"/>
      <c r="O66" s="1251"/>
    </row>
    <row r="67" spans="1:15" ht="9" customHeight="1" x14ac:dyDescent="0.2">
      <c r="A67" s="392"/>
      <c r="B67" s="687"/>
      <c r="C67" s="688" t="s">
        <v>241</v>
      </c>
      <c r="D67" s="400"/>
      <c r="E67" s="686"/>
      <c r="F67" s="686"/>
      <c r="G67" s="686"/>
      <c r="H67" s="686"/>
      <c r="I67" s="689"/>
      <c r="J67" s="569"/>
      <c r="K67" s="569"/>
      <c r="L67" s="569"/>
      <c r="M67" s="512"/>
      <c r="N67" s="392"/>
    </row>
    <row r="68" spans="1:15" ht="13.5" customHeight="1" x14ac:dyDescent="0.2">
      <c r="A68" s="392"/>
      <c r="B68" s="684"/>
      <c r="C68" s="460" t="s">
        <v>432</v>
      </c>
      <c r="D68" s="400"/>
      <c r="E68" s="686"/>
      <c r="F68" s="686"/>
      <c r="G68" s="686"/>
      <c r="H68" s="686"/>
      <c r="I68" s="435" t="s">
        <v>134</v>
      </c>
      <c r="J68" s="569"/>
      <c r="K68" s="569"/>
      <c r="L68" s="569"/>
      <c r="M68" s="512"/>
      <c r="N68" s="392"/>
    </row>
    <row r="69" spans="1:15" ht="13.5" customHeight="1" x14ac:dyDescent="0.2">
      <c r="A69" s="392"/>
      <c r="B69" s="690">
        <v>18</v>
      </c>
      <c r="C69" s="1722">
        <v>42917</v>
      </c>
      <c r="D69" s="1722"/>
      <c r="E69" s="1722"/>
      <c r="F69" s="1722"/>
      <c r="G69" s="402"/>
      <c r="H69" s="402"/>
      <c r="I69" s="402"/>
      <c r="J69" s="402"/>
      <c r="K69" s="402"/>
      <c r="L69" s="402"/>
      <c r="M69" s="402"/>
      <c r="N69" s="402"/>
    </row>
  </sheetData>
  <mergeCells count="13">
    <mergeCell ref="C69:F69"/>
    <mergeCell ref="C41:L41"/>
    <mergeCell ref="C42:D43"/>
    <mergeCell ref="K43:K44"/>
    <mergeCell ref="G30:J30"/>
    <mergeCell ref="E43:J43"/>
    <mergeCell ref="C66:L66"/>
    <mergeCell ref="L1:M1"/>
    <mergeCell ref="B2:D2"/>
    <mergeCell ref="C4:L4"/>
    <mergeCell ref="C5:D6"/>
    <mergeCell ref="K6:K7"/>
    <mergeCell ref="E6:J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397" customWidth="1"/>
    <col min="2" max="2" width="2.5703125" style="397" customWidth="1"/>
    <col min="3" max="3" width="1.140625" style="397" customWidth="1"/>
    <col min="4" max="4" width="25.85546875" style="397" customWidth="1"/>
    <col min="5" max="10" width="7.5703125" style="408" customWidth="1"/>
    <col min="11" max="11" width="7.5703125" style="437" customWidth="1"/>
    <col min="12" max="12" width="7.5703125" style="408" customWidth="1"/>
    <col min="13" max="13" width="7.5703125" style="437" customWidth="1"/>
    <col min="14" max="14" width="2.5703125" style="397" customWidth="1"/>
    <col min="15" max="15" width="1" style="397" customWidth="1"/>
    <col min="16" max="16384" width="9.140625" style="397"/>
  </cols>
  <sheetData>
    <row r="1" spans="1:15" ht="13.5" customHeight="1" x14ac:dyDescent="0.2">
      <c r="A1" s="392"/>
      <c r="B1" s="1728" t="s">
        <v>334</v>
      </c>
      <c r="C1" s="1728"/>
      <c r="D1" s="1728"/>
      <c r="E1" s="394"/>
      <c r="F1" s="394"/>
      <c r="G1" s="394"/>
      <c r="H1" s="394"/>
      <c r="I1" s="394"/>
      <c r="J1" s="395"/>
      <c r="K1" s="692"/>
      <c r="L1" s="692"/>
      <c r="M1" s="692"/>
      <c r="N1" s="396"/>
      <c r="O1" s="392"/>
    </row>
    <row r="2" spans="1:15" ht="6" customHeight="1" x14ac:dyDescent="0.2">
      <c r="A2" s="392"/>
      <c r="B2" s="1729"/>
      <c r="C2" s="1729"/>
      <c r="D2" s="1729"/>
      <c r="E2" s="398"/>
      <c r="F2" s="399"/>
      <c r="G2" s="399"/>
      <c r="H2" s="399"/>
      <c r="I2" s="399"/>
      <c r="J2" s="399"/>
      <c r="K2" s="400"/>
      <c r="L2" s="399"/>
      <c r="M2" s="400"/>
      <c r="N2" s="401"/>
      <c r="O2" s="392"/>
    </row>
    <row r="3" spans="1:15" ht="13.5" customHeight="1" thickBot="1" x14ac:dyDescent="0.25">
      <c r="A3" s="392"/>
      <c r="B3" s="402"/>
      <c r="C3" s="402"/>
      <c r="D3" s="402"/>
      <c r="E3" s="399"/>
      <c r="F3" s="399"/>
      <c r="G3" s="399"/>
      <c r="H3" s="399"/>
      <c r="I3" s="399" t="s">
        <v>34</v>
      </c>
      <c r="J3" s="399"/>
      <c r="K3" s="564"/>
      <c r="L3" s="399"/>
      <c r="M3" s="1091" t="s">
        <v>73</v>
      </c>
      <c r="N3" s="403"/>
      <c r="O3" s="392"/>
    </row>
    <row r="4" spans="1:15" s="406" customFormat="1" ht="13.5" customHeight="1" thickBot="1" x14ac:dyDescent="0.25">
      <c r="A4" s="404"/>
      <c r="B4" s="405"/>
      <c r="C4" s="1730" t="s">
        <v>0</v>
      </c>
      <c r="D4" s="1731"/>
      <c r="E4" s="1731"/>
      <c r="F4" s="1731"/>
      <c r="G4" s="1731"/>
      <c r="H4" s="1731"/>
      <c r="I4" s="1731"/>
      <c r="J4" s="1731"/>
      <c r="K4" s="1731"/>
      <c r="L4" s="1731"/>
      <c r="M4" s="1732"/>
      <c r="N4" s="403"/>
      <c r="O4" s="392"/>
    </row>
    <row r="5" spans="1:15" ht="4.5" customHeight="1" x14ac:dyDescent="0.2">
      <c r="A5" s="392"/>
      <c r="B5" s="402"/>
      <c r="C5" s="1597" t="s">
        <v>78</v>
      </c>
      <c r="D5" s="1597"/>
      <c r="F5" s="865"/>
      <c r="G5" s="865"/>
      <c r="H5" s="865"/>
      <c r="I5" s="409"/>
      <c r="J5" s="409"/>
      <c r="K5" s="409"/>
      <c r="L5" s="409"/>
      <c r="M5" s="409"/>
      <c r="N5" s="403"/>
      <c r="O5" s="392"/>
    </row>
    <row r="6" spans="1:15" ht="12" customHeight="1" x14ac:dyDescent="0.2">
      <c r="A6" s="392"/>
      <c r="B6" s="402"/>
      <c r="C6" s="1597"/>
      <c r="D6" s="1597"/>
      <c r="E6" s="1600">
        <v>2016</v>
      </c>
      <c r="F6" s="1600"/>
      <c r="G6" s="1600"/>
      <c r="H6" s="1739">
        <v>2017</v>
      </c>
      <c r="I6" s="1600"/>
      <c r="J6" s="1600"/>
      <c r="K6" s="1600"/>
      <c r="L6" s="1600"/>
      <c r="M6" s="1600"/>
      <c r="N6" s="403"/>
      <c r="O6" s="392"/>
    </row>
    <row r="7" spans="1:15" s="406" customFormat="1" ht="12.75" customHeight="1" x14ac:dyDescent="0.2">
      <c r="A7" s="404"/>
      <c r="B7" s="405"/>
      <c r="C7" s="411"/>
      <c r="D7" s="411"/>
      <c r="E7" s="836" t="s">
        <v>96</v>
      </c>
      <c r="F7" s="836" t="s">
        <v>95</v>
      </c>
      <c r="G7" s="750" t="s">
        <v>94</v>
      </c>
      <c r="H7" s="837" t="s">
        <v>93</v>
      </c>
      <c r="I7" s="836" t="s">
        <v>104</v>
      </c>
      <c r="J7" s="837" t="s">
        <v>103</v>
      </c>
      <c r="K7" s="837" t="s">
        <v>102</v>
      </c>
      <c r="L7" s="837" t="s">
        <v>101</v>
      </c>
      <c r="M7" s="837" t="s">
        <v>100</v>
      </c>
      <c r="N7" s="403"/>
      <c r="O7" s="392"/>
    </row>
    <row r="8" spans="1:15" s="415" customFormat="1" ht="12.75" customHeight="1" x14ac:dyDescent="0.2">
      <c r="A8" s="412"/>
      <c r="B8" s="413"/>
      <c r="C8" s="1733" t="s">
        <v>497</v>
      </c>
      <c r="D8" s="1733"/>
      <c r="E8" s="414"/>
      <c r="F8" s="414"/>
      <c r="G8" s="414"/>
      <c r="H8" s="414"/>
      <c r="I8" s="414"/>
      <c r="J8" s="414"/>
      <c r="K8" s="414"/>
      <c r="L8" s="414"/>
      <c r="M8" s="414"/>
      <c r="N8" s="403"/>
      <c r="O8" s="392"/>
    </row>
    <row r="9" spans="1:15" ht="11.25" customHeight="1" x14ac:dyDescent="0.2">
      <c r="A9" s="392"/>
      <c r="B9" s="1082"/>
      <c r="C9" s="1077" t="s">
        <v>135</v>
      </c>
      <c r="D9" s="1083"/>
      <c r="E9" s="1084">
        <v>241327</v>
      </c>
      <c r="F9" s="1084">
        <v>240268</v>
      </c>
      <c r="G9" s="1084">
        <v>239957</v>
      </c>
      <c r="H9" s="1084">
        <v>239168</v>
      </c>
      <c r="I9" s="1084">
        <v>238070</v>
      </c>
      <c r="J9" s="1084">
        <v>237358</v>
      </c>
      <c r="K9" s="1084">
        <v>236304</v>
      </c>
      <c r="L9" s="1084">
        <v>235227</v>
      </c>
      <c r="M9" s="1084">
        <v>234456</v>
      </c>
      <c r="N9" s="403"/>
      <c r="O9" s="392"/>
    </row>
    <row r="10" spans="1:15" ht="11.25" customHeight="1" x14ac:dyDescent="0.2">
      <c r="A10" s="392"/>
      <c r="B10" s="1082"/>
      <c r="C10" s="1077"/>
      <c r="D10" s="1085" t="s">
        <v>72</v>
      </c>
      <c r="E10" s="1086">
        <v>126978</v>
      </c>
      <c r="F10" s="1086">
        <v>126502</v>
      </c>
      <c r="G10" s="1086">
        <v>126364</v>
      </c>
      <c r="H10" s="1086">
        <v>126026</v>
      </c>
      <c r="I10" s="1086">
        <v>125485</v>
      </c>
      <c r="J10" s="1086">
        <v>125185</v>
      </c>
      <c r="K10" s="1086">
        <v>124700</v>
      </c>
      <c r="L10" s="1086">
        <v>124205</v>
      </c>
      <c r="M10" s="1086">
        <v>123862</v>
      </c>
      <c r="N10" s="403"/>
      <c r="O10" s="392"/>
    </row>
    <row r="11" spans="1:15" ht="11.25" customHeight="1" x14ac:dyDescent="0.2">
      <c r="A11" s="392"/>
      <c r="B11" s="1082"/>
      <c r="C11" s="1077"/>
      <c r="D11" s="1085" t="s">
        <v>71</v>
      </c>
      <c r="E11" s="1086">
        <v>114349</v>
      </c>
      <c r="F11" s="1086">
        <v>113766</v>
      </c>
      <c r="G11" s="1086">
        <v>113593</v>
      </c>
      <c r="H11" s="1086">
        <v>113142</v>
      </c>
      <c r="I11" s="1086">
        <v>112585</v>
      </c>
      <c r="J11" s="1086">
        <v>112173</v>
      </c>
      <c r="K11" s="1086">
        <v>111604</v>
      </c>
      <c r="L11" s="1086">
        <v>111022</v>
      </c>
      <c r="M11" s="1086">
        <v>110594</v>
      </c>
      <c r="N11" s="403"/>
      <c r="O11" s="392"/>
    </row>
    <row r="12" spans="1:15" ht="11.25" customHeight="1" x14ac:dyDescent="0.2">
      <c r="A12" s="392"/>
      <c r="B12" s="1082"/>
      <c r="C12" s="1077" t="s">
        <v>136</v>
      </c>
      <c r="D12" s="1083"/>
      <c r="E12" s="1084">
        <v>2031762</v>
      </c>
      <c r="F12" s="1084">
        <v>2032914</v>
      </c>
      <c r="G12" s="1084">
        <v>2034271</v>
      </c>
      <c r="H12" s="1084">
        <v>2035027</v>
      </c>
      <c r="I12" s="1084">
        <v>2032962</v>
      </c>
      <c r="J12" s="1084">
        <v>2031113</v>
      </c>
      <c r="K12" s="1084">
        <v>2031827</v>
      </c>
      <c r="L12" s="1084">
        <v>2032424</v>
      </c>
      <c r="M12" s="1084">
        <v>2033205</v>
      </c>
      <c r="N12" s="403"/>
      <c r="O12" s="392"/>
    </row>
    <row r="13" spans="1:15" ht="11.25" customHeight="1" x14ac:dyDescent="0.2">
      <c r="A13" s="392"/>
      <c r="B13" s="1082"/>
      <c r="C13" s="1077"/>
      <c r="D13" s="1085" t="s">
        <v>72</v>
      </c>
      <c r="E13" s="1086">
        <v>957358</v>
      </c>
      <c r="F13" s="1086">
        <v>957739</v>
      </c>
      <c r="G13" s="1086">
        <v>958233</v>
      </c>
      <c r="H13" s="1086">
        <v>958277</v>
      </c>
      <c r="I13" s="1086">
        <v>957285</v>
      </c>
      <c r="J13" s="1086">
        <v>956313</v>
      </c>
      <c r="K13" s="1086">
        <v>956663</v>
      </c>
      <c r="L13" s="1086">
        <v>956852</v>
      </c>
      <c r="M13" s="1086">
        <v>957189</v>
      </c>
      <c r="N13" s="403"/>
      <c r="O13" s="392"/>
    </row>
    <row r="14" spans="1:15" ht="11.25" customHeight="1" x14ac:dyDescent="0.2">
      <c r="A14" s="392"/>
      <c r="B14" s="1082"/>
      <c r="C14" s="1077"/>
      <c r="D14" s="1085" t="s">
        <v>71</v>
      </c>
      <c r="E14" s="1086">
        <v>1074404</v>
      </c>
      <c r="F14" s="1086">
        <v>1075175</v>
      </c>
      <c r="G14" s="1086">
        <v>1076038</v>
      </c>
      <c r="H14" s="1086">
        <v>1076750</v>
      </c>
      <c r="I14" s="1086">
        <v>1075677</v>
      </c>
      <c r="J14" s="1086">
        <v>1074800</v>
      </c>
      <c r="K14" s="1086">
        <v>1075164</v>
      </c>
      <c r="L14" s="1086">
        <v>1075572</v>
      </c>
      <c r="M14" s="1086">
        <v>1076016</v>
      </c>
      <c r="N14" s="403"/>
      <c r="O14" s="392"/>
    </row>
    <row r="15" spans="1:15" ht="11.25" customHeight="1" x14ac:dyDescent="0.2">
      <c r="A15" s="392"/>
      <c r="B15" s="1082"/>
      <c r="C15" s="1077" t="s">
        <v>137</v>
      </c>
      <c r="D15" s="1083"/>
      <c r="E15" s="1084">
        <v>714877</v>
      </c>
      <c r="F15" s="1084">
        <v>715939</v>
      </c>
      <c r="G15" s="1084">
        <v>717288</v>
      </c>
      <c r="H15" s="1084">
        <v>717642</v>
      </c>
      <c r="I15" s="1084">
        <v>717158</v>
      </c>
      <c r="J15" s="1084">
        <v>714603</v>
      </c>
      <c r="K15" s="1084">
        <v>715587</v>
      </c>
      <c r="L15" s="1084">
        <v>716178</v>
      </c>
      <c r="M15" s="1084">
        <v>717512</v>
      </c>
      <c r="N15" s="403"/>
      <c r="O15" s="392"/>
    </row>
    <row r="16" spans="1:15" ht="11.25" customHeight="1" x14ac:dyDescent="0.2">
      <c r="A16" s="392"/>
      <c r="B16" s="1082"/>
      <c r="C16" s="1077"/>
      <c r="D16" s="1085" t="s">
        <v>72</v>
      </c>
      <c r="E16" s="1086">
        <v>131160</v>
      </c>
      <c r="F16" s="1086">
        <v>131697</v>
      </c>
      <c r="G16" s="1086">
        <v>132215</v>
      </c>
      <c r="H16" s="1086">
        <v>132410</v>
      </c>
      <c r="I16" s="1086">
        <v>132442</v>
      </c>
      <c r="J16" s="1086">
        <v>131545</v>
      </c>
      <c r="K16" s="1086">
        <v>132050</v>
      </c>
      <c r="L16" s="1086">
        <v>132336</v>
      </c>
      <c r="M16" s="1086">
        <v>132788</v>
      </c>
      <c r="N16" s="403"/>
      <c r="O16" s="392"/>
    </row>
    <row r="17" spans="1:15" ht="11.25" customHeight="1" x14ac:dyDescent="0.2">
      <c r="A17" s="392"/>
      <c r="B17" s="1082"/>
      <c r="C17" s="1077"/>
      <c r="D17" s="1085" t="s">
        <v>71</v>
      </c>
      <c r="E17" s="1086">
        <v>583717</v>
      </c>
      <c r="F17" s="1086">
        <v>584242</v>
      </c>
      <c r="G17" s="1086">
        <v>585073</v>
      </c>
      <c r="H17" s="1086">
        <v>585232</v>
      </c>
      <c r="I17" s="1086">
        <v>584716</v>
      </c>
      <c r="J17" s="1086">
        <v>583058</v>
      </c>
      <c r="K17" s="1086">
        <v>583537</v>
      </c>
      <c r="L17" s="1086">
        <v>583842</v>
      </c>
      <c r="M17" s="1086">
        <v>584724</v>
      </c>
      <c r="N17" s="403"/>
      <c r="O17" s="392"/>
    </row>
    <row r="18" spans="1:15" ht="8.25" customHeight="1" x14ac:dyDescent="0.2">
      <c r="A18" s="392"/>
      <c r="B18" s="1082"/>
      <c r="C18" s="1734" t="s">
        <v>615</v>
      </c>
      <c r="D18" s="1734"/>
      <c r="E18" s="1734"/>
      <c r="F18" s="1734"/>
      <c r="G18" s="1734"/>
      <c r="H18" s="1734"/>
      <c r="I18" s="1734"/>
      <c r="J18" s="1734"/>
      <c r="K18" s="1734"/>
      <c r="L18" s="1734"/>
      <c r="M18" s="1734"/>
      <c r="N18" s="403"/>
      <c r="O18" s="88"/>
    </row>
    <row r="19" spans="1:15" ht="6" customHeight="1" thickBot="1" x14ac:dyDescent="0.25">
      <c r="A19" s="392"/>
      <c r="B19" s="402"/>
      <c r="C19" s="693"/>
      <c r="D19" s="693"/>
      <c r="E19" s="693"/>
      <c r="F19" s="693"/>
      <c r="G19" s="693"/>
      <c r="H19" s="693"/>
      <c r="I19" s="693"/>
      <c r="J19" s="693"/>
      <c r="K19" s="693"/>
      <c r="L19" s="693"/>
      <c r="M19" s="693"/>
      <c r="N19" s="403"/>
      <c r="O19" s="88"/>
    </row>
    <row r="20" spans="1:15" ht="15" customHeight="1" thickBot="1" x14ac:dyDescent="0.25">
      <c r="A20" s="392"/>
      <c r="B20" s="402"/>
      <c r="C20" s="1735" t="s">
        <v>489</v>
      </c>
      <c r="D20" s="1736"/>
      <c r="E20" s="1736"/>
      <c r="F20" s="1736"/>
      <c r="G20" s="1736"/>
      <c r="H20" s="1736"/>
      <c r="I20" s="1736"/>
      <c r="J20" s="1736"/>
      <c r="K20" s="1736"/>
      <c r="L20" s="1736"/>
      <c r="M20" s="1737"/>
      <c r="N20" s="403"/>
      <c r="O20" s="392"/>
    </row>
    <row r="21" spans="1:15" ht="9" customHeight="1" x14ac:dyDescent="0.2">
      <c r="A21" s="392"/>
      <c r="B21" s="402"/>
      <c r="C21" s="89" t="s">
        <v>78</v>
      </c>
      <c r="D21" s="400"/>
      <c r="E21" s="416"/>
      <c r="F21" s="416"/>
      <c r="G21" s="416"/>
      <c r="H21" s="416"/>
      <c r="I21" s="416"/>
      <c r="J21" s="416"/>
      <c r="K21" s="416"/>
      <c r="L21" s="416"/>
      <c r="M21" s="416"/>
      <c r="N21" s="403"/>
      <c r="O21" s="392"/>
    </row>
    <row r="22" spans="1:15" ht="12.75" customHeight="1" x14ac:dyDescent="0.2">
      <c r="A22" s="392"/>
      <c r="B22" s="402"/>
      <c r="C22" s="1733" t="s">
        <v>138</v>
      </c>
      <c r="D22" s="1733"/>
      <c r="E22" s="397"/>
      <c r="F22" s="414"/>
      <c r="G22" s="414"/>
      <c r="H22" s="414"/>
      <c r="I22" s="414"/>
      <c r="J22" s="414"/>
      <c r="K22" s="414"/>
      <c r="L22" s="414"/>
      <c r="M22" s="414"/>
      <c r="N22" s="403"/>
      <c r="O22" s="392"/>
    </row>
    <row r="23" spans="1:15" s="406" customFormat="1" ht="11.25" customHeight="1" x14ac:dyDescent="0.2">
      <c r="A23" s="404"/>
      <c r="B23" s="1087"/>
      <c r="C23" s="1071" t="s">
        <v>139</v>
      </c>
      <c r="D23" s="1088"/>
      <c r="E23" s="1074">
        <v>1113425</v>
      </c>
      <c r="F23" s="1074">
        <v>1118534</v>
      </c>
      <c r="G23" s="1074">
        <v>1114766</v>
      </c>
      <c r="H23" s="1074">
        <v>1106431</v>
      </c>
      <c r="I23" s="1074">
        <v>1112947</v>
      </c>
      <c r="J23" s="1074">
        <v>1118343</v>
      </c>
      <c r="K23" s="1074">
        <v>1122553</v>
      </c>
      <c r="L23" s="1074">
        <v>1124575</v>
      </c>
      <c r="M23" s="1074">
        <v>1126767</v>
      </c>
      <c r="N23" s="403"/>
      <c r="O23" s="404"/>
    </row>
    <row r="24" spans="1:15" ht="11.25" customHeight="1" x14ac:dyDescent="0.2">
      <c r="A24" s="392"/>
      <c r="B24" s="1082"/>
      <c r="C24" s="1738" t="s">
        <v>349</v>
      </c>
      <c r="D24" s="1738"/>
      <c r="E24" s="1074">
        <v>85260</v>
      </c>
      <c r="F24" s="1074">
        <v>86323</v>
      </c>
      <c r="G24" s="1074">
        <v>87091</v>
      </c>
      <c r="H24" s="1074">
        <v>83736</v>
      </c>
      <c r="I24" s="1074">
        <v>84809</v>
      </c>
      <c r="J24" s="1074">
        <v>85530</v>
      </c>
      <c r="K24" s="1074">
        <v>86327</v>
      </c>
      <c r="L24" s="1074">
        <v>86759</v>
      </c>
      <c r="M24" s="1074">
        <v>87108</v>
      </c>
      <c r="N24" s="417"/>
      <c r="O24" s="392"/>
    </row>
    <row r="25" spans="1:15" ht="11.25" customHeight="1" x14ac:dyDescent="0.2">
      <c r="A25" s="392"/>
      <c r="B25" s="1082"/>
      <c r="C25" s="1727" t="s">
        <v>140</v>
      </c>
      <c r="D25" s="1727"/>
      <c r="E25" s="1074">
        <v>960</v>
      </c>
      <c r="F25" s="1074">
        <v>837</v>
      </c>
      <c r="G25" s="1074">
        <v>1085</v>
      </c>
      <c r="H25" s="1074">
        <v>1372</v>
      </c>
      <c r="I25" s="1074">
        <v>3217</v>
      </c>
      <c r="J25" s="1074">
        <v>5816</v>
      </c>
      <c r="K25" s="1074">
        <v>5228</v>
      </c>
      <c r="L25" s="1074">
        <v>6502</v>
      </c>
      <c r="M25" s="1074">
        <v>7428</v>
      </c>
      <c r="N25" s="403"/>
      <c r="O25" s="419"/>
    </row>
    <row r="26" spans="1:15" ht="11.25" customHeight="1" x14ac:dyDescent="0.2">
      <c r="A26" s="392"/>
      <c r="B26" s="1082"/>
      <c r="C26" s="1738" t="s">
        <v>141</v>
      </c>
      <c r="D26" s="1738"/>
      <c r="E26" s="1089">
        <v>13318</v>
      </c>
      <c r="F26" s="1089">
        <v>13326</v>
      </c>
      <c r="G26" s="1089">
        <v>13306</v>
      </c>
      <c r="H26" s="1089">
        <v>13279</v>
      </c>
      <c r="I26" s="1089">
        <v>13298</v>
      </c>
      <c r="J26" s="1089">
        <v>13281</v>
      </c>
      <c r="K26" s="1089">
        <v>13264</v>
      </c>
      <c r="L26" s="1089">
        <v>13245</v>
      </c>
      <c r="M26" s="1089">
        <v>13216</v>
      </c>
      <c r="N26" s="403"/>
      <c r="O26" s="392"/>
    </row>
    <row r="27" spans="1:15" ht="11.25" customHeight="1" x14ac:dyDescent="0.2">
      <c r="A27" s="392"/>
      <c r="B27" s="1082"/>
      <c r="C27" s="1738" t="s">
        <v>350</v>
      </c>
      <c r="D27" s="1738"/>
      <c r="E27" s="1074">
        <v>12580</v>
      </c>
      <c r="F27" s="1074">
        <v>12587</v>
      </c>
      <c r="G27" s="1074">
        <v>12558</v>
      </c>
      <c r="H27" s="1074">
        <v>12519</v>
      </c>
      <c r="I27" s="1074">
        <v>12550</v>
      </c>
      <c r="J27" s="1074">
        <v>12504</v>
      </c>
      <c r="K27" s="1074">
        <v>12480</v>
      </c>
      <c r="L27" s="1074">
        <v>12447</v>
      </c>
      <c r="M27" s="1074">
        <v>12388</v>
      </c>
      <c r="N27" s="403"/>
      <c r="O27" s="392"/>
    </row>
    <row r="28" spans="1:15" s="423" customFormat="1" ht="8.25" customHeight="1" x14ac:dyDescent="0.2">
      <c r="A28" s="420"/>
      <c r="B28" s="1090"/>
      <c r="C28" s="1734" t="s">
        <v>616</v>
      </c>
      <c r="D28" s="1734"/>
      <c r="E28" s="1734"/>
      <c r="F28" s="1734"/>
      <c r="G28" s="1734"/>
      <c r="H28" s="1734"/>
      <c r="I28" s="1734"/>
      <c r="J28" s="1734"/>
      <c r="K28" s="1734"/>
      <c r="L28" s="1734"/>
      <c r="M28" s="1734"/>
      <c r="N28" s="421"/>
      <c r="O28" s="422"/>
    </row>
    <row r="29" spans="1:15" ht="6" customHeight="1" thickBot="1" x14ac:dyDescent="0.25">
      <c r="A29" s="392"/>
      <c r="B29" s="402"/>
      <c r="C29" s="402"/>
      <c r="D29" s="402"/>
      <c r="E29" s="399"/>
      <c r="F29" s="399"/>
      <c r="G29" s="399"/>
      <c r="H29" s="399"/>
      <c r="I29" s="399"/>
      <c r="J29" s="399"/>
      <c r="K29" s="400"/>
      <c r="L29" s="399"/>
      <c r="M29" s="400"/>
      <c r="N29" s="403"/>
      <c r="O29" s="424"/>
    </row>
    <row r="30" spans="1:15" ht="13.5" customHeight="1" thickBot="1" x14ac:dyDescent="0.25">
      <c r="A30" s="392"/>
      <c r="B30" s="402"/>
      <c r="C30" s="1714" t="s">
        <v>1</v>
      </c>
      <c r="D30" s="1715"/>
      <c r="E30" s="1715"/>
      <c r="F30" s="1715"/>
      <c r="G30" s="1715"/>
      <c r="H30" s="1715"/>
      <c r="I30" s="1715"/>
      <c r="J30" s="1715"/>
      <c r="K30" s="1715"/>
      <c r="L30" s="1715"/>
      <c r="M30" s="1716"/>
      <c r="N30" s="403"/>
      <c r="O30" s="392"/>
    </row>
    <row r="31" spans="1:15" ht="9" customHeight="1" x14ac:dyDescent="0.2">
      <c r="A31" s="392"/>
      <c r="B31" s="402"/>
      <c r="C31" s="89" t="s">
        <v>78</v>
      </c>
      <c r="D31" s="400"/>
      <c r="E31" s="425"/>
      <c r="F31" s="425"/>
      <c r="G31" s="425"/>
      <c r="H31" s="425"/>
      <c r="I31" s="425"/>
      <c r="J31" s="425"/>
      <c r="K31" s="425"/>
      <c r="L31" s="425"/>
      <c r="M31" s="425"/>
      <c r="N31" s="403"/>
      <c r="O31" s="392"/>
    </row>
    <row r="32" spans="1:15" s="430" customFormat="1" ht="13.5" customHeight="1" x14ac:dyDescent="0.2">
      <c r="A32" s="426"/>
      <c r="B32" s="427"/>
      <c r="C32" s="1740" t="s">
        <v>329</v>
      </c>
      <c r="D32" s="1740"/>
      <c r="E32" s="428">
        <v>209971</v>
      </c>
      <c r="F32" s="428">
        <v>225502</v>
      </c>
      <c r="G32" s="428">
        <v>224489</v>
      </c>
      <c r="H32" s="428">
        <v>221234</v>
      </c>
      <c r="I32" s="428">
        <v>217255</v>
      </c>
      <c r="J32" s="428">
        <v>210285</v>
      </c>
      <c r="K32" s="428">
        <v>211431</v>
      </c>
      <c r="L32" s="428">
        <v>200786</v>
      </c>
      <c r="M32" s="428">
        <v>191307</v>
      </c>
      <c r="N32" s="429"/>
      <c r="O32" s="426"/>
    </row>
    <row r="33" spans="1:16" s="430" customFormat="1" ht="15" customHeight="1" x14ac:dyDescent="0.2">
      <c r="A33" s="426"/>
      <c r="B33" s="427"/>
      <c r="C33" s="694" t="s">
        <v>328</v>
      </c>
      <c r="D33" s="694"/>
      <c r="E33" s="86"/>
      <c r="F33" s="86"/>
      <c r="G33" s="86"/>
      <c r="H33" s="86"/>
      <c r="I33" s="86"/>
      <c r="J33" s="86"/>
      <c r="K33" s="86"/>
      <c r="L33" s="86"/>
      <c r="M33" s="86"/>
      <c r="N33" s="429"/>
      <c r="O33" s="426"/>
    </row>
    <row r="34" spans="1:16" s="406" customFormat="1" ht="12.75" customHeight="1" x14ac:dyDescent="0.2">
      <c r="A34" s="404"/>
      <c r="B34" s="1087"/>
      <c r="C34" s="1741" t="s">
        <v>142</v>
      </c>
      <c r="D34" s="1741"/>
      <c r="E34" s="1074">
        <v>165739</v>
      </c>
      <c r="F34" s="1074">
        <v>177526</v>
      </c>
      <c r="G34" s="1074">
        <v>176231</v>
      </c>
      <c r="H34" s="1074">
        <v>175033</v>
      </c>
      <c r="I34" s="1074">
        <v>170905</v>
      </c>
      <c r="J34" s="1074">
        <v>165104</v>
      </c>
      <c r="K34" s="1074">
        <v>166532</v>
      </c>
      <c r="L34" s="1074">
        <v>159217</v>
      </c>
      <c r="M34" s="1074">
        <v>151799</v>
      </c>
      <c r="N34" s="431"/>
      <c r="O34" s="404"/>
    </row>
    <row r="35" spans="1:16" s="406" customFormat="1" ht="23.25" customHeight="1" x14ac:dyDescent="0.2">
      <c r="A35" s="404"/>
      <c r="B35" s="1087"/>
      <c r="C35" s="1741" t="s">
        <v>143</v>
      </c>
      <c r="D35" s="1741"/>
      <c r="E35" s="1074">
        <v>8267</v>
      </c>
      <c r="F35" s="1074">
        <v>10516</v>
      </c>
      <c r="G35" s="1074">
        <v>11446</v>
      </c>
      <c r="H35" s="1074">
        <v>11352</v>
      </c>
      <c r="I35" s="1074">
        <v>11593</v>
      </c>
      <c r="J35" s="1074">
        <v>11012</v>
      </c>
      <c r="K35" s="1074">
        <v>10555</v>
      </c>
      <c r="L35" s="1074">
        <v>8696</v>
      </c>
      <c r="M35" s="1074">
        <v>7687</v>
      </c>
      <c r="N35" s="431"/>
      <c r="O35" s="404"/>
    </row>
    <row r="36" spans="1:16" s="406" customFormat="1" ht="21.75" customHeight="1" x14ac:dyDescent="0.2">
      <c r="A36" s="404"/>
      <c r="B36" s="1087"/>
      <c r="C36" s="1741" t="s">
        <v>145</v>
      </c>
      <c r="D36" s="1741"/>
      <c r="E36" s="1074">
        <v>34604</v>
      </c>
      <c r="F36" s="1074">
        <v>35927</v>
      </c>
      <c r="G36" s="1074">
        <v>34817</v>
      </c>
      <c r="H36" s="1074">
        <v>32794</v>
      </c>
      <c r="I36" s="1074">
        <v>32609</v>
      </c>
      <c r="J36" s="1074">
        <v>32117</v>
      </c>
      <c r="K36" s="1074">
        <v>32496</v>
      </c>
      <c r="L36" s="1074">
        <v>30963</v>
      </c>
      <c r="M36" s="1074">
        <v>29998</v>
      </c>
      <c r="N36" s="431"/>
      <c r="O36" s="404"/>
    </row>
    <row r="37" spans="1:16" s="406" customFormat="1" ht="20.25" customHeight="1" x14ac:dyDescent="0.2">
      <c r="A37" s="404"/>
      <c r="B37" s="1087"/>
      <c r="C37" s="1741" t="s">
        <v>146</v>
      </c>
      <c r="D37" s="1741"/>
      <c r="E37" s="1074">
        <v>39</v>
      </c>
      <c r="F37" s="1074">
        <v>44</v>
      </c>
      <c r="G37" s="1074">
        <v>45</v>
      </c>
      <c r="H37" s="1074">
        <v>40</v>
      </c>
      <c r="I37" s="1074">
        <v>38</v>
      </c>
      <c r="J37" s="1074">
        <v>40</v>
      </c>
      <c r="K37" s="1074">
        <v>38</v>
      </c>
      <c r="L37" s="1074">
        <v>40</v>
      </c>
      <c r="M37" s="1074">
        <v>33</v>
      </c>
      <c r="N37" s="431"/>
      <c r="O37" s="404"/>
    </row>
    <row r="38" spans="1:16" s="406" customFormat="1" ht="20.25" customHeight="1" x14ac:dyDescent="0.2">
      <c r="A38" s="404"/>
      <c r="B38" s="1087"/>
      <c r="C38" s="1741" t="s">
        <v>498</v>
      </c>
      <c r="D38" s="1741"/>
      <c r="E38" s="1074">
        <v>2185</v>
      </c>
      <c r="F38" s="1074">
        <v>3065</v>
      </c>
      <c r="G38" s="1074">
        <v>3214</v>
      </c>
      <c r="H38" s="1074">
        <v>2847</v>
      </c>
      <c r="I38" s="1074">
        <v>3037</v>
      </c>
      <c r="J38" s="1074">
        <v>2983</v>
      </c>
      <c r="K38" s="1074">
        <v>3265</v>
      </c>
      <c r="L38" s="1074">
        <v>3151</v>
      </c>
      <c r="M38" s="1074">
        <v>3233</v>
      </c>
      <c r="N38" s="431"/>
      <c r="O38" s="404"/>
    </row>
    <row r="39" spans="1:16" s="406" customFormat="1" ht="6" customHeight="1" x14ac:dyDescent="0.2">
      <c r="A39" s="404"/>
      <c r="B39" s="1087"/>
      <c r="C39" s="1115"/>
      <c r="D39" s="1116"/>
      <c r="E39" s="1117"/>
      <c r="F39" s="1117"/>
      <c r="G39" s="1117"/>
      <c r="H39" s="1117"/>
      <c r="I39" s="1117"/>
      <c r="J39" s="1117"/>
      <c r="K39" s="1117"/>
      <c r="L39" s="1117"/>
      <c r="M39" s="1117"/>
      <c r="N39" s="431"/>
      <c r="O39" s="404"/>
    </row>
    <row r="40" spans="1:16" ht="12.75" customHeight="1" x14ac:dyDescent="0.2">
      <c r="A40" s="392"/>
      <c r="B40" s="402"/>
      <c r="C40" s="1740" t="s">
        <v>342</v>
      </c>
      <c r="D40" s="1740"/>
      <c r="E40" s="428"/>
      <c r="F40" s="428"/>
      <c r="G40" s="428"/>
      <c r="H40" s="428"/>
      <c r="I40" s="428"/>
      <c r="J40" s="428"/>
      <c r="K40" s="428"/>
      <c r="L40" s="428"/>
      <c r="M40" s="428"/>
      <c r="N40" s="403"/>
      <c r="O40" s="392"/>
    </row>
    <row r="41" spans="1:16" ht="10.5" customHeight="1" x14ac:dyDescent="0.2">
      <c r="A41" s="392"/>
      <c r="B41" s="402"/>
      <c r="C41" s="1077" t="s">
        <v>62</v>
      </c>
      <c r="D41" s="1072"/>
      <c r="E41" s="1073">
        <v>12774</v>
      </c>
      <c r="F41" s="1073">
        <v>12919</v>
      </c>
      <c r="G41" s="1073">
        <v>12592</v>
      </c>
      <c r="H41" s="1073">
        <v>12193</v>
      </c>
      <c r="I41" s="1073">
        <v>12146</v>
      </c>
      <c r="J41" s="1073">
        <v>11957</v>
      </c>
      <c r="K41" s="1073">
        <v>12257</v>
      </c>
      <c r="L41" s="1073">
        <v>12002</v>
      </c>
      <c r="M41" s="1073">
        <v>11534</v>
      </c>
      <c r="N41" s="403"/>
      <c r="O41" s="392">
        <v>24716</v>
      </c>
      <c r="P41" s="449"/>
    </row>
    <row r="42" spans="1:16" ht="10.5" customHeight="1" x14ac:dyDescent="0.2">
      <c r="A42" s="392"/>
      <c r="B42" s="402"/>
      <c r="C42" s="1077" t="s">
        <v>55</v>
      </c>
      <c r="D42" s="1072"/>
      <c r="E42" s="1073">
        <v>3032</v>
      </c>
      <c r="F42" s="1073">
        <v>3368</v>
      </c>
      <c r="G42" s="1073">
        <v>3349</v>
      </c>
      <c r="H42" s="1073">
        <v>3367</v>
      </c>
      <c r="I42" s="1073">
        <v>3281</v>
      </c>
      <c r="J42" s="1073">
        <v>3207</v>
      </c>
      <c r="K42" s="1073">
        <v>3198</v>
      </c>
      <c r="L42" s="1073">
        <v>2728</v>
      </c>
      <c r="M42" s="1073">
        <v>2480</v>
      </c>
      <c r="N42" s="403"/>
      <c r="O42" s="392">
        <v>5505</v>
      </c>
    </row>
    <row r="43" spans="1:16" ht="10.5" customHeight="1" x14ac:dyDescent="0.2">
      <c r="A43" s="392"/>
      <c r="B43" s="402"/>
      <c r="C43" s="1077" t="s">
        <v>64</v>
      </c>
      <c r="D43" s="1072"/>
      <c r="E43" s="1073">
        <v>16662</v>
      </c>
      <c r="F43" s="1073">
        <v>16865</v>
      </c>
      <c r="G43" s="1073">
        <v>16371</v>
      </c>
      <c r="H43" s="1073">
        <v>16026</v>
      </c>
      <c r="I43" s="1073">
        <v>15723</v>
      </c>
      <c r="J43" s="1073">
        <v>15417</v>
      </c>
      <c r="K43" s="1073">
        <v>15884</v>
      </c>
      <c r="L43" s="1073">
        <v>15281</v>
      </c>
      <c r="M43" s="1073">
        <v>14805</v>
      </c>
      <c r="N43" s="403"/>
      <c r="O43" s="392">
        <v>35834</v>
      </c>
    </row>
    <row r="44" spans="1:16" ht="10.5" customHeight="1" x14ac:dyDescent="0.2">
      <c r="A44" s="392"/>
      <c r="B44" s="402"/>
      <c r="C44" s="1077" t="s">
        <v>66</v>
      </c>
      <c r="D44" s="1072"/>
      <c r="E44" s="1073">
        <v>1903</v>
      </c>
      <c r="F44" s="1073">
        <v>2045</v>
      </c>
      <c r="G44" s="1073">
        <v>1960</v>
      </c>
      <c r="H44" s="1073">
        <v>1914</v>
      </c>
      <c r="I44" s="1073">
        <v>1930</v>
      </c>
      <c r="J44" s="1073">
        <v>1874</v>
      </c>
      <c r="K44" s="1073">
        <v>1872</v>
      </c>
      <c r="L44" s="1073">
        <v>1827</v>
      </c>
      <c r="M44" s="1073">
        <v>1725</v>
      </c>
      <c r="N44" s="403"/>
      <c r="O44" s="392">
        <v>3304</v>
      </c>
    </row>
    <row r="45" spans="1:16" ht="10.5" customHeight="1" x14ac:dyDescent="0.2">
      <c r="A45" s="392"/>
      <c r="B45" s="402"/>
      <c r="C45" s="1077" t="s">
        <v>75</v>
      </c>
      <c r="D45" s="1072"/>
      <c r="E45" s="1073">
        <v>3230</v>
      </c>
      <c r="F45" s="1073">
        <v>3414</v>
      </c>
      <c r="G45" s="1073">
        <v>3310</v>
      </c>
      <c r="H45" s="1073">
        <v>3326</v>
      </c>
      <c r="I45" s="1073">
        <v>3266</v>
      </c>
      <c r="J45" s="1073">
        <v>3189</v>
      </c>
      <c r="K45" s="1073">
        <v>3169</v>
      </c>
      <c r="L45" s="1073">
        <v>3062</v>
      </c>
      <c r="M45" s="1073">
        <v>2974</v>
      </c>
      <c r="N45" s="403"/>
      <c r="O45" s="392">
        <v>6334</v>
      </c>
    </row>
    <row r="46" spans="1:16" ht="10.5" customHeight="1" x14ac:dyDescent="0.2">
      <c r="A46" s="392"/>
      <c r="B46" s="402"/>
      <c r="C46" s="1077" t="s">
        <v>61</v>
      </c>
      <c r="D46" s="1072"/>
      <c r="E46" s="1073">
        <v>7330</v>
      </c>
      <c r="F46" s="1073">
        <v>7682</v>
      </c>
      <c r="G46" s="1073">
        <v>7524</v>
      </c>
      <c r="H46" s="1073">
        <v>7664</v>
      </c>
      <c r="I46" s="1073">
        <v>7497</v>
      </c>
      <c r="J46" s="1073">
        <v>7240</v>
      </c>
      <c r="K46" s="1073">
        <v>7395</v>
      </c>
      <c r="L46" s="1073">
        <v>7025</v>
      </c>
      <c r="M46" s="1073">
        <v>6523</v>
      </c>
      <c r="N46" s="403"/>
      <c r="O46" s="392">
        <v>14052</v>
      </c>
    </row>
    <row r="47" spans="1:16" ht="10.5" customHeight="1" x14ac:dyDescent="0.2">
      <c r="A47" s="392"/>
      <c r="B47" s="402"/>
      <c r="C47" s="1077" t="s">
        <v>56</v>
      </c>
      <c r="D47" s="1072"/>
      <c r="E47" s="1073">
        <v>3163</v>
      </c>
      <c r="F47" s="1073">
        <v>3507</v>
      </c>
      <c r="G47" s="1073">
        <v>3247</v>
      </c>
      <c r="H47" s="1073">
        <v>3114</v>
      </c>
      <c r="I47" s="1073">
        <v>2988</v>
      </c>
      <c r="J47" s="1073">
        <v>2932</v>
      </c>
      <c r="K47" s="1073">
        <v>3116</v>
      </c>
      <c r="L47" s="1073">
        <v>2875</v>
      </c>
      <c r="M47" s="1073">
        <v>2613</v>
      </c>
      <c r="N47" s="403"/>
      <c r="O47" s="392">
        <v>5973</v>
      </c>
    </row>
    <row r="48" spans="1:16" ht="10.5" customHeight="1" x14ac:dyDescent="0.2">
      <c r="A48" s="392"/>
      <c r="B48" s="402"/>
      <c r="C48" s="1077" t="s">
        <v>74</v>
      </c>
      <c r="D48" s="1072"/>
      <c r="E48" s="1073">
        <v>7665</v>
      </c>
      <c r="F48" s="1073">
        <v>13451</v>
      </c>
      <c r="G48" s="1073">
        <v>16605</v>
      </c>
      <c r="H48" s="1073">
        <v>16845</v>
      </c>
      <c r="I48" s="1073">
        <v>16771</v>
      </c>
      <c r="J48" s="1073">
        <v>14590</v>
      </c>
      <c r="K48" s="1073">
        <v>11171</v>
      </c>
      <c r="L48" s="1073">
        <v>8169</v>
      </c>
      <c r="M48" s="1073">
        <v>6478</v>
      </c>
      <c r="N48" s="403"/>
      <c r="O48" s="392">
        <v>26102</v>
      </c>
    </row>
    <row r="49" spans="1:15" ht="10.5" customHeight="1" x14ac:dyDescent="0.2">
      <c r="A49" s="392"/>
      <c r="B49" s="402"/>
      <c r="C49" s="1077" t="s">
        <v>76</v>
      </c>
      <c r="D49" s="1072"/>
      <c r="E49" s="1073">
        <v>2283</v>
      </c>
      <c r="F49" s="1073">
        <v>2370</v>
      </c>
      <c r="G49" s="1073">
        <v>2323</v>
      </c>
      <c r="H49" s="1073">
        <v>2250</v>
      </c>
      <c r="I49" s="1073">
        <v>2269</v>
      </c>
      <c r="J49" s="1073">
        <v>2204</v>
      </c>
      <c r="K49" s="1073">
        <v>2154</v>
      </c>
      <c r="L49" s="1073">
        <v>2075</v>
      </c>
      <c r="M49" s="1073">
        <v>1970</v>
      </c>
      <c r="N49" s="403"/>
      <c r="O49" s="392">
        <v>4393</v>
      </c>
    </row>
    <row r="50" spans="1:15" ht="10.5" customHeight="1" x14ac:dyDescent="0.2">
      <c r="A50" s="392"/>
      <c r="B50" s="402"/>
      <c r="C50" s="1077" t="s">
        <v>60</v>
      </c>
      <c r="D50" s="1072"/>
      <c r="E50" s="1073">
        <v>6920</v>
      </c>
      <c r="F50" s="1073">
        <v>7412</v>
      </c>
      <c r="G50" s="1073">
        <v>7321</v>
      </c>
      <c r="H50" s="1073">
        <v>7598</v>
      </c>
      <c r="I50" s="1073">
        <v>7042</v>
      </c>
      <c r="J50" s="1073">
        <v>6796</v>
      </c>
      <c r="K50" s="1073">
        <v>7059</v>
      </c>
      <c r="L50" s="1073">
        <v>6680</v>
      </c>
      <c r="M50" s="1073">
        <v>6270</v>
      </c>
      <c r="N50" s="403"/>
      <c r="O50" s="392">
        <v>16923</v>
      </c>
    </row>
    <row r="51" spans="1:15" ht="10.5" customHeight="1" x14ac:dyDescent="0.2">
      <c r="A51" s="392"/>
      <c r="B51" s="402"/>
      <c r="C51" s="1077" t="s">
        <v>59</v>
      </c>
      <c r="D51" s="1072"/>
      <c r="E51" s="1073">
        <v>44027</v>
      </c>
      <c r="F51" s="1073">
        <v>46240</v>
      </c>
      <c r="G51" s="1073">
        <v>45101</v>
      </c>
      <c r="H51" s="1073">
        <v>43947</v>
      </c>
      <c r="I51" s="1073">
        <v>43427</v>
      </c>
      <c r="J51" s="1073">
        <v>42474</v>
      </c>
      <c r="K51" s="1073">
        <v>43484</v>
      </c>
      <c r="L51" s="1073">
        <v>42179</v>
      </c>
      <c r="M51" s="1073">
        <v>41008</v>
      </c>
      <c r="N51" s="403"/>
      <c r="O51" s="392">
        <v>81201</v>
      </c>
    </row>
    <row r="52" spans="1:15" ht="10.5" customHeight="1" x14ac:dyDescent="0.2">
      <c r="A52" s="392"/>
      <c r="B52" s="402"/>
      <c r="C52" s="1077" t="s">
        <v>57</v>
      </c>
      <c r="D52" s="1072"/>
      <c r="E52" s="1073">
        <v>2356</v>
      </c>
      <c r="F52" s="1073">
        <v>2532</v>
      </c>
      <c r="G52" s="1073">
        <v>2407</v>
      </c>
      <c r="H52" s="1073">
        <v>2465</v>
      </c>
      <c r="I52" s="1073">
        <v>2397</v>
      </c>
      <c r="J52" s="1073">
        <v>2327</v>
      </c>
      <c r="K52" s="1073">
        <v>2402</v>
      </c>
      <c r="L52" s="1073">
        <v>2266</v>
      </c>
      <c r="M52" s="1073">
        <v>2111</v>
      </c>
      <c r="N52" s="403"/>
      <c r="O52" s="392">
        <v>4403</v>
      </c>
    </row>
    <row r="53" spans="1:15" ht="10.5" customHeight="1" x14ac:dyDescent="0.2">
      <c r="A53" s="392"/>
      <c r="B53" s="402"/>
      <c r="C53" s="1077" t="s">
        <v>63</v>
      </c>
      <c r="D53" s="1072"/>
      <c r="E53" s="1073">
        <v>45267</v>
      </c>
      <c r="F53" s="1073">
        <v>46901</v>
      </c>
      <c r="G53" s="1073">
        <v>46241</v>
      </c>
      <c r="H53" s="1073">
        <v>45195</v>
      </c>
      <c r="I53" s="1073">
        <v>43777</v>
      </c>
      <c r="J53" s="1073">
        <v>42574</v>
      </c>
      <c r="K53" s="1073">
        <v>44056</v>
      </c>
      <c r="L53" s="1073">
        <v>42649</v>
      </c>
      <c r="M53" s="1073">
        <v>41030</v>
      </c>
      <c r="N53" s="403"/>
      <c r="O53" s="392">
        <v>88638</v>
      </c>
    </row>
    <row r="54" spans="1:15" ht="10.5" customHeight="1" x14ac:dyDescent="0.2">
      <c r="A54" s="392"/>
      <c r="B54" s="402"/>
      <c r="C54" s="1077" t="s">
        <v>79</v>
      </c>
      <c r="D54" s="1072"/>
      <c r="E54" s="1073">
        <v>8083</v>
      </c>
      <c r="F54" s="1073">
        <v>8987</v>
      </c>
      <c r="G54" s="1073">
        <v>8961</v>
      </c>
      <c r="H54" s="1073">
        <v>9012</v>
      </c>
      <c r="I54" s="1073">
        <v>8677</v>
      </c>
      <c r="J54" s="1073">
        <v>8496</v>
      </c>
      <c r="K54" s="1073">
        <v>8666</v>
      </c>
      <c r="L54" s="1073">
        <v>7816</v>
      </c>
      <c r="M54" s="1073">
        <v>7206</v>
      </c>
      <c r="N54" s="403"/>
      <c r="O54" s="392">
        <v>18640</v>
      </c>
    </row>
    <row r="55" spans="1:15" ht="10.5" customHeight="1" x14ac:dyDescent="0.2">
      <c r="A55" s="392"/>
      <c r="B55" s="402"/>
      <c r="C55" s="1077" t="s">
        <v>58</v>
      </c>
      <c r="D55" s="1072"/>
      <c r="E55" s="1073">
        <v>18650</v>
      </c>
      <c r="F55" s="1073">
        <v>19529</v>
      </c>
      <c r="G55" s="1073">
        <v>18940</v>
      </c>
      <c r="H55" s="1073">
        <v>18618</v>
      </c>
      <c r="I55" s="1073">
        <v>18758</v>
      </c>
      <c r="J55" s="1073">
        <v>18454</v>
      </c>
      <c r="K55" s="1073">
        <v>18997</v>
      </c>
      <c r="L55" s="1073">
        <v>18219</v>
      </c>
      <c r="M55" s="1073">
        <v>17525</v>
      </c>
      <c r="N55" s="403"/>
      <c r="O55" s="392">
        <v>35533</v>
      </c>
    </row>
    <row r="56" spans="1:15" ht="10.5" customHeight="1" x14ac:dyDescent="0.2">
      <c r="A56" s="392"/>
      <c r="B56" s="402"/>
      <c r="C56" s="1077" t="s">
        <v>65</v>
      </c>
      <c r="D56" s="1072"/>
      <c r="E56" s="1073">
        <v>3463</v>
      </c>
      <c r="F56" s="1073">
        <v>3675</v>
      </c>
      <c r="G56" s="1073">
        <v>3587</v>
      </c>
      <c r="H56" s="1073">
        <v>3585</v>
      </c>
      <c r="I56" s="1073">
        <v>3476</v>
      </c>
      <c r="J56" s="1073">
        <v>3350</v>
      </c>
      <c r="K56" s="1073">
        <v>3396</v>
      </c>
      <c r="L56" s="1073">
        <v>3168</v>
      </c>
      <c r="M56" s="1073">
        <v>2931</v>
      </c>
      <c r="N56" s="403"/>
      <c r="O56" s="392">
        <v>6979</v>
      </c>
    </row>
    <row r="57" spans="1:15" ht="10.5" customHeight="1" x14ac:dyDescent="0.2">
      <c r="A57" s="392"/>
      <c r="B57" s="402"/>
      <c r="C57" s="1077" t="s">
        <v>67</v>
      </c>
      <c r="D57" s="1072"/>
      <c r="E57" s="1073">
        <v>3245</v>
      </c>
      <c r="F57" s="1073">
        <v>3418</v>
      </c>
      <c r="G57" s="1073">
        <v>3334</v>
      </c>
      <c r="H57" s="1073">
        <v>3255</v>
      </c>
      <c r="I57" s="1073">
        <v>3288</v>
      </c>
      <c r="J57" s="1073">
        <v>3257</v>
      </c>
      <c r="K57" s="1073">
        <v>3242</v>
      </c>
      <c r="L57" s="1073">
        <v>3076</v>
      </c>
      <c r="M57" s="1073">
        <v>2945</v>
      </c>
      <c r="N57" s="403"/>
      <c r="O57" s="392">
        <v>5622</v>
      </c>
    </row>
    <row r="58" spans="1:15" ht="10.5" customHeight="1" x14ac:dyDescent="0.2">
      <c r="A58" s="392"/>
      <c r="B58" s="402"/>
      <c r="C58" s="1077" t="s">
        <v>77</v>
      </c>
      <c r="D58" s="1072"/>
      <c r="E58" s="1073">
        <v>6428</v>
      </c>
      <c r="F58" s="1073">
        <v>7001</v>
      </c>
      <c r="G58" s="1073">
        <v>7066</v>
      </c>
      <c r="H58" s="1073">
        <v>6993</v>
      </c>
      <c r="I58" s="1073">
        <v>6748</v>
      </c>
      <c r="J58" s="1073">
        <v>6488</v>
      </c>
      <c r="K58" s="1073">
        <v>6419</v>
      </c>
      <c r="L58" s="1073">
        <v>6188</v>
      </c>
      <c r="M58" s="1073">
        <v>5828</v>
      </c>
      <c r="N58" s="403"/>
      <c r="O58" s="392">
        <v>12225</v>
      </c>
    </row>
    <row r="59" spans="1:15" ht="10.5" customHeight="1" x14ac:dyDescent="0.2">
      <c r="A59" s="392"/>
      <c r="B59" s="402"/>
      <c r="C59" s="1077" t="s">
        <v>130</v>
      </c>
      <c r="D59" s="1072"/>
      <c r="E59" s="1073">
        <v>6623</v>
      </c>
      <c r="F59" s="1073">
        <v>6923</v>
      </c>
      <c r="G59" s="1073">
        <v>6978</v>
      </c>
      <c r="H59" s="1073">
        <v>6811</v>
      </c>
      <c r="I59" s="1073">
        <v>6776</v>
      </c>
      <c r="J59" s="1073">
        <v>6601</v>
      </c>
      <c r="K59" s="1073">
        <v>6824</v>
      </c>
      <c r="L59" s="1073">
        <v>7327</v>
      </c>
      <c r="M59" s="1073">
        <v>7356</v>
      </c>
      <c r="N59" s="403"/>
      <c r="O59" s="392">
        <v>8291</v>
      </c>
    </row>
    <row r="60" spans="1:15" ht="10.5" customHeight="1" x14ac:dyDescent="0.2">
      <c r="A60" s="392"/>
      <c r="B60" s="402"/>
      <c r="C60" s="1077" t="s">
        <v>131</v>
      </c>
      <c r="D60" s="1072"/>
      <c r="E60" s="1073">
        <v>6869</v>
      </c>
      <c r="F60" s="1073">
        <v>7280</v>
      </c>
      <c r="G60" s="1073">
        <v>7279</v>
      </c>
      <c r="H60" s="1073">
        <v>7056</v>
      </c>
      <c r="I60" s="1073">
        <v>7018</v>
      </c>
      <c r="J60" s="1073">
        <v>6863</v>
      </c>
      <c r="K60" s="1073">
        <v>6677</v>
      </c>
      <c r="L60" s="1073">
        <v>6188</v>
      </c>
      <c r="M60" s="1073">
        <v>6004</v>
      </c>
      <c r="N60" s="403"/>
      <c r="O60" s="392">
        <v>12043</v>
      </c>
    </row>
    <row r="61" spans="1:15" s="430" customFormat="1" ht="14.25" customHeight="1" x14ac:dyDescent="0.2">
      <c r="A61" s="426"/>
      <c r="B61" s="427"/>
      <c r="C61" s="694" t="s">
        <v>147</v>
      </c>
      <c r="D61" s="694"/>
      <c r="E61" s="428"/>
      <c r="F61" s="428"/>
      <c r="G61" s="428"/>
      <c r="H61" s="428"/>
      <c r="I61" s="428"/>
      <c r="J61" s="428"/>
      <c r="K61" s="428"/>
      <c r="L61" s="428"/>
      <c r="M61" s="428"/>
      <c r="N61" s="429"/>
      <c r="O61" s="426"/>
    </row>
    <row r="62" spans="1:15" s="406" customFormat="1" ht="13.5" customHeight="1" x14ac:dyDescent="0.2">
      <c r="A62" s="404"/>
      <c r="B62" s="1087"/>
      <c r="C62" s="1741" t="s">
        <v>148</v>
      </c>
      <c r="D62" s="1741"/>
      <c r="E62" s="1075">
        <v>454.99063576868502</v>
      </c>
      <c r="F62" s="1075">
        <v>450.45730771641399</v>
      </c>
      <c r="G62" s="1075">
        <v>449.01</v>
      </c>
      <c r="H62" s="1075">
        <v>450.37137972269699</v>
      </c>
      <c r="I62" s="1075">
        <v>461.06432909788703</v>
      </c>
      <c r="J62" s="1075">
        <v>459.47605047100501</v>
      </c>
      <c r="K62" s="1075">
        <v>449.18513313114101</v>
      </c>
      <c r="L62" s="1075">
        <v>451.30707494113602</v>
      </c>
      <c r="M62" s="1075">
        <v>462.08428654737298</v>
      </c>
      <c r="N62" s="431"/>
      <c r="O62" s="404">
        <v>491.25</v>
      </c>
    </row>
    <row r="63" spans="1:15" ht="8.25" customHeight="1" x14ac:dyDescent="0.2">
      <c r="A63" s="392"/>
      <c r="B63" s="1082"/>
      <c r="C63" s="1734" t="s">
        <v>617</v>
      </c>
      <c r="D63" s="1734"/>
      <c r="E63" s="1734"/>
      <c r="F63" s="1734"/>
      <c r="G63" s="1734"/>
      <c r="H63" s="1734"/>
      <c r="I63" s="1734"/>
      <c r="J63" s="1734"/>
      <c r="K63" s="1734"/>
      <c r="L63" s="1734"/>
      <c r="M63" s="1734"/>
      <c r="N63" s="403"/>
      <c r="O63" s="392"/>
    </row>
    <row r="64" spans="1:15" ht="6" customHeight="1" thickBot="1" x14ac:dyDescent="0.25">
      <c r="A64" s="392"/>
      <c r="B64" s="402"/>
      <c r="C64" s="349"/>
      <c r="D64" s="349"/>
      <c r="E64" s="349"/>
      <c r="F64" s="349"/>
      <c r="G64" s="349"/>
      <c r="H64" s="349"/>
      <c r="I64" s="349"/>
      <c r="J64" s="349"/>
      <c r="K64" s="349"/>
      <c r="L64" s="349"/>
      <c r="M64" s="349"/>
      <c r="N64" s="403"/>
      <c r="O64" s="392"/>
    </row>
    <row r="65" spans="1:15" ht="13.5" customHeight="1" thickBot="1" x14ac:dyDescent="0.25">
      <c r="A65" s="392"/>
      <c r="B65" s="402"/>
      <c r="C65" s="1735" t="s">
        <v>22</v>
      </c>
      <c r="D65" s="1736"/>
      <c r="E65" s="1736"/>
      <c r="F65" s="1736"/>
      <c r="G65" s="1736"/>
      <c r="H65" s="1736"/>
      <c r="I65" s="1736"/>
      <c r="J65" s="1736"/>
      <c r="K65" s="1736"/>
      <c r="L65" s="1736"/>
      <c r="M65" s="1737"/>
      <c r="N65" s="403"/>
      <c r="O65" s="392"/>
    </row>
    <row r="66" spans="1:15" ht="9" customHeight="1" x14ac:dyDescent="0.2">
      <c r="A66" s="392"/>
      <c r="B66" s="402"/>
      <c r="C66" s="1092" t="s">
        <v>78</v>
      </c>
      <c r="D66" s="418"/>
      <c r="E66" s="433"/>
      <c r="F66" s="433"/>
      <c r="G66" s="433"/>
      <c r="H66" s="433"/>
      <c r="I66" s="433"/>
      <c r="J66" s="433"/>
      <c r="K66" s="433"/>
      <c r="L66" s="433"/>
      <c r="M66" s="433"/>
      <c r="N66" s="403"/>
      <c r="O66" s="392"/>
    </row>
    <row r="67" spans="1:15" ht="12.75" customHeight="1" x14ac:dyDescent="0.2">
      <c r="A67" s="392"/>
      <c r="B67" s="402"/>
      <c r="C67" s="1733" t="s">
        <v>144</v>
      </c>
      <c r="D67" s="1733"/>
      <c r="E67" s="428">
        <f t="shared" ref="E67:L67" si="0">+E68+E69</f>
        <v>110574</v>
      </c>
      <c r="F67" s="428">
        <f t="shared" si="0"/>
        <v>151152</v>
      </c>
      <c r="G67" s="428">
        <f t="shared" si="0"/>
        <v>76905</v>
      </c>
      <c r="H67" s="428">
        <f t="shared" si="0"/>
        <v>131549</v>
      </c>
      <c r="I67" s="428">
        <f t="shared" si="0"/>
        <v>128920</v>
      </c>
      <c r="J67" s="428">
        <f t="shared" si="0"/>
        <v>119273</v>
      </c>
      <c r="K67" s="428">
        <f t="shared" si="0"/>
        <v>156109</v>
      </c>
      <c r="L67" s="428">
        <f t="shared" si="0"/>
        <v>118584</v>
      </c>
      <c r="M67" s="428">
        <f t="shared" ref="M67" si="1">+M68+M69</f>
        <v>130770</v>
      </c>
      <c r="N67" s="403"/>
      <c r="O67" s="392"/>
    </row>
    <row r="68" spans="1:15" ht="11.25" customHeight="1" x14ac:dyDescent="0.2">
      <c r="A68" s="392"/>
      <c r="B68" s="402"/>
      <c r="C68" s="1077" t="s">
        <v>72</v>
      </c>
      <c r="D68" s="1076"/>
      <c r="E68" s="1073">
        <v>43850</v>
      </c>
      <c r="F68" s="1073">
        <v>59214</v>
      </c>
      <c r="G68" s="1073">
        <v>30256</v>
      </c>
      <c r="H68" s="1073">
        <v>52275</v>
      </c>
      <c r="I68" s="1073">
        <v>50223</v>
      </c>
      <c r="J68" s="1073">
        <v>46819</v>
      </c>
      <c r="K68" s="1073">
        <v>61606</v>
      </c>
      <c r="L68" s="1073">
        <v>46926</v>
      </c>
      <c r="M68" s="1073">
        <v>51754</v>
      </c>
      <c r="N68" s="403"/>
      <c r="O68" s="392"/>
    </row>
    <row r="69" spans="1:15" ht="11.25" customHeight="1" x14ac:dyDescent="0.2">
      <c r="A69" s="392"/>
      <c r="B69" s="402"/>
      <c r="C69" s="1077" t="s">
        <v>71</v>
      </c>
      <c r="D69" s="1076"/>
      <c r="E69" s="1073">
        <v>66724</v>
      </c>
      <c r="F69" s="1073">
        <v>91938</v>
      </c>
      <c r="G69" s="1073">
        <v>46649</v>
      </c>
      <c r="H69" s="1073">
        <v>79274</v>
      </c>
      <c r="I69" s="1073">
        <v>78697</v>
      </c>
      <c r="J69" s="1073">
        <v>72454</v>
      </c>
      <c r="K69" s="1073">
        <v>94503</v>
      </c>
      <c r="L69" s="1073">
        <v>71658</v>
      </c>
      <c r="M69" s="1073">
        <v>79016</v>
      </c>
      <c r="N69" s="403"/>
      <c r="O69" s="392">
        <v>58328</v>
      </c>
    </row>
    <row r="70" spans="1:15" s="430" customFormat="1" ht="8.25" customHeight="1" x14ac:dyDescent="0.2">
      <c r="A70" s="426"/>
      <c r="B70" s="427"/>
      <c r="C70" s="1745" t="s">
        <v>618</v>
      </c>
      <c r="D70" s="1745"/>
      <c r="E70" s="1745"/>
      <c r="F70" s="1745"/>
      <c r="G70" s="1745"/>
      <c r="H70" s="1745"/>
      <c r="I70" s="1745"/>
      <c r="J70" s="1745"/>
      <c r="K70" s="1745"/>
      <c r="L70" s="1745"/>
      <c r="M70" s="1745"/>
      <c r="N70" s="403"/>
      <c r="O70" s="426"/>
    </row>
    <row r="71" spans="1:15" ht="8.25" customHeight="1" x14ac:dyDescent="0.2">
      <c r="A71" s="392"/>
      <c r="B71" s="402"/>
      <c r="C71" s="1742" t="s">
        <v>242</v>
      </c>
      <c r="D71" s="1742"/>
      <c r="E71" s="1742"/>
      <c r="F71" s="1742"/>
      <c r="G71" s="1742"/>
      <c r="H71" s="1742"/>
      <c r="I71" s="1742"/>
      <c r="J71" s="1742"/>
      <c r="K71" s="1742"/>
      <c r="L71" s="1742"/>
      <c r="M71" s="1742"/>
      <c r="N71" s="1078"/>
      <c r="O71" s="392"/>
    </row>
    <row r="72" spans="1:15" ht="8.25" customHeight="1" x14ac:dyDescent="0.2">
      <c r="A72" s="392"/>
      <c r="B72" s="402"/>
      <c r="C72" s="1079" t="s">
        <v>243</v>
      </c>
      <c r="D72" s="1079"/>
      <c r="E72" s="1079"/>
      <c r="F72" s="1079"/>
      <c r="G72" s="1079"/>
      <c r="H72" s="1079"/>
      <c r="I72" s="1079"/>
      <c r="J72" s="1080"/>
      <c r="K72" s="1742"/>
      <c r="L72" s="1742"/>
      <c r="M72" s="1742"/>
      <c r="N72" s="1744"/>
      <c r="O72" s="392"/>
    </row>
    <row r="73" spans="1:15" ht="13.5" customHeight="1" x14ac:dyDescent="0.2">
      <c r="A73" s="392"/>
      <c r="B73" s="402"/>
      <c r="C73" s="1081" t="s">
        <v>432</v>
      </c>
      <c r="D73" s="90"/>
      <c r="E73" s="90"/>
      <c r="F73" s="90"/>
      <c r="G73" s="779" t="s">
        <v>134</v>
      </c>
      <c r="H73" s="90"/>
      <c r="I73" s="90"/>
      <c r="J73" s="90"/>
      <c r="K73" s="90"/>
      <c r="L73" s="90"/>
      <c r="M73" s="90"/>
      <c r="N73" s="403"/>
      <c r="O73" s="392"/>
    </row>
    <row r="74" spans="1:15" ht="13.5" customHeight="1" x14ac:dyDescent="0.2">
      <c r="A74" s="392"/>
      <c r="B74" s="402"/>
      <c r="C74" s="392"/>
      <c r="D74" s="392"/>
      <c r="E74" s="399"/>
      <c r="F74" s="399"/>
      <c r="G74" s="399"/>
      <c r="H74" s="399"/>
      <c r="I74" s="399"/>
      <c r="J74" s="399"/>
      <c r="K74" s="1743">
        <v>42917</v>
      </c>
      <c r="L74" s="1743"/>
      <c r="M74" s="1743"/>
      <c r="N74" s="436">
        <v>19</v>
      </c>
      <c r="O74" s="399"/>
    </row>
    <row r="75" spans="1:15" ht="13.5" customHeight="1" x14ac:dyDescent="0.2"/>
  </sheetData>
  <mergeCells count="32">
    <mergeCell ref="C65:M65"/>
    <mergeCell ref="C67:D67"/>
    <mergeCell ref="C71:M71"/>
    <mergeCell ref="K74:M74"/>
    <mergeCell ref="K72:N72"/>
    <mergeCell ref="C70:H70"/>
    <mergeCell ref="I70:M70"/>
    <mergeCell ref="C63:M63"/>
    <mergeCell ref="C26:D26"/>
    <mergeCell ref="C27:D27"/>
    <mergeCell ref="C28:M28"/>
    <mergeCell ref="C30:M30"/>
    <mergeCell ref="C32:D32"/>
    <mergeCell ref="C34:D34"/>
    <mergeCell ref="C35:D35"/>
    <mergeCell ref="C36:D36"/>
    <mergeCell ref="C37:D37"/>
    <mergeCell ref="C40:D40"/>
    <mergeCell ref="C62:D62"/>
    <mergeCell ref="C38:D38"/>
    <mergeCell ref="C25:D25"/>
    <mergeCell ref="B1:D1"/>
    <mergeCell ref="B2:D2"/>
    <mergeCell ref="C4:M4"/>
    <mergeCell ref="C5:D6"/>
    <mergeCell ref="C8:D8"/>
    <mergeCell ref="C18:M18"/>
    <mergeCell ref="C20:M20"/>
    <mergeCell ref="C22:D22"/>
    <mergeCell ref="C24:D24"/>
    <mergeCell ref="E6:G6"/>
    <mergeCell ref="H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AN73"/>
  <sheetViews>
    <sheetView zoomScaleNormal="100" workbookViewId="0"/>
  </sheetViews>
  <sheetFormatPr defaultRowHeight="12.75" x14ac:dyDescent="0.2"/>
  <cols>
    <col min="1" max="1" width="0.85546875" style="397" customWidth="1"/>
    <col min="2" max="2" width="2.5703125" style="397" customWidth="1"/>
    <col min="3" max="3" width="0.7109375" style="397" customWidth="1"/>
    <col min="4" max="4" width="31.7109375" style="397" customWidth="1"/>
    <col min="5" max="7" width="5" style="667" customWidth="1"/>
    <col min="8" max="8" width="5" style="567" customWidth="1"/>
    <col min="9" max="11" width="4.7109375" style="567" customWidth="1"/>
    <col min="12" max="13" width="4.7109375" style="667" customWidth="1"/>
    <col min="14" max="15" width="4.7109375" style="567" customWidth="1"/>
    <col min="16" max="17" width="4.7109375" style="667" customWidth="1"/>
    <col min="18" max="18" width="2.42578125" style="696" customWidth="1"/>
    <col min="19" max="19" width="0.85546875" style="397" customWidth="1"/>
    <col min="20" max="20" width="9.140625" style="397"/>
    <col min="21" max="40" width="9.140625" style="419"/>
    <col min="41" max="16384" width="9.140625" style="397"/>
  </cols>
  <sheetData>
    <row r="1" spans="1:24" ht="13.5" customHeight="1" x14ac:dyDescent="0.2">
      <c r="A1" s="392"/>
      <c r="B1" s="939"/>
      <c r="C1" s="939"/>
      <c r="E1" s="1746" t="s">
        <v>322</v>
      </c>
      <c r="F1" s="1746"/>
      <c r="G1" s="1746"/>
      <c r="H1" s="1746"/>
      <c r="I1" s="1746"/>
      <c r="J1" s="1746"/>
      <c r="K1" s="1746"/>
      <c r="L1" s="1746"/>
      <c r="M1" s="1746"/>
      <c r="N1" s="1746"/>
      <c r="O1" s="1746"/>
      <c r="P1" s="1746"/>
      <c r="Q1" s="1746"/>
      <c r="R1" s="697"/>
      <c r="S1" s="392"/>
    </row>
    <row r="2" spans="1:24" ht="6" customHeight="1" x14ac:dyDescent="0.2">
      <c r="A2" s="392"/>
      <c r="B2" s="940"/>
      <c r="C2" s="941"/>
      <c r="D2" s="941"/>
      <c r="E2" s="624"/>
      <c r="F2" s="624"/>
      <c r="G2" s="624"/>
      <c r="H2" s="625"/>
      <c r="I2" s="625"/>
      <c r="J2" s="625"/>
      <c r="K2" s="625"/>
      <c r="L2" s="624"/>
      <c r="M2" s="624"/>
      <c r="N2" s="625"/>
      <c r="O2" s="625"/>
      <c r="P2" s="624"/>
      <c r="Q2" s="624" t="s">
        <v>323</v>
      </c>
      <c r="R2" s="698"/>
      <c r="S2" s="402"/>
    </row>
    <row r="3" spans="1:24" ht="13.5" customHeight="1" thickBot="1" x14ac:dyDescent="0.25">
      <c r="A3" s="392"/>
      <c r="B3" s="455"/>
      <c r="C3" s="402"/>
      <c r="D3" s="402"/>
      <c r="E3" s="626"/>
      <c r="F3" s="626"/>
      <c r="G3" s="626"/>
      <c r="H3" s="573"/>
      <c r="I3" s="573"/>
      <c r="J3" s="573"/>
      <c r="K3" s="573"/>
      <c r="L3" s="626"/>
      <c r="M3" s="626"/>
      <c r="N3" s="573"/>
      <c r="O3" s="573"/>
      <c r="P3" s="1747" t="s">
        <v>73</v>
      </c>
      <c r="Q3" s="1747"/>
      <c r="R3" s="699"/>
      <c r="S3" s="402"/>
    </row>
    <row r="4" spans="1:24" ht="13.5" customHeight="1" thickBot="1" x14ac:dyDescent="0.25">
      <c r="A4" s="392"/>
      <c r="B4" s="455"/>
      <c r="C4" s="609" t="s">
        <v>383</v>
      </c>
      <c r="D4" s="627"/>
      <c r="E4" s="628"/>
      <c r="F4" s="628"/>
      <c r="G4" s="628"/>
      <c r="H4" s="628"/>
      <c r="I4" s="628"/>
      <c r="J4" s="628"/>
      <c r="K4" s="628"/>
      <c r="L4" s="628"/>
      <c r="M4" s="628"/>
      <c r="N4" s="628"/>
      <c r="O4" s="628"/>
      <c r="P4" s="628"/>
      <c r="Q4" s="629"/>
      <c r="R4" s="697"/>
      <c r="S4" s="87"/>
    </row>
    <row r="5" spans="1:24" s="419" customFormat="1" ht="4.5" customHeight="1" x14ac:dyDescent="0.2">
      <c r="A5" s="392"/>
      <c r="B5" s="455"/>
      <c r="C5" s="630"/>
      <c r="D5" s="630"/>
      <c r="E5" s="631"/>
      <c r="F5" s="631"/>
      <c r="G5" s="631"/>
      <c r="H5" s="631"/>
      <c r="I5" s="631"/>
      <c r="J5" s="631"/>
      <c r="K5" s="631"/>
      <c r="L5" s="631"/>
      <c r="M5" s="631"/>
      <c r="N5" s="631"/>
      <c r="O5" s="631"/>
      <c r="P5" s="631"/>
      <c r="Q5" s="631"/>
      <c r="R5" s="697"/>
      <c r="S5" s="87"/>
      <c r="T5" s="397"/>
    </row>
    <row r="6" spans="1:24" s="419" customFormat="1" ht="13.5" customHeight="1" x14ac:dyDescent="0.2">
      <c r="A6" s="392"/>
      <c r="B6" s="455"/>
      <c r="C6" s="630"/>
      <c r="D6" s="630"/>
      <c r="E6" s="1679">
        <v>2016</v>
      </c>
      <c r="F6" s="1679"/>
      <c r="G6" s="1679"/>
      <c r="H6" s="1679"/>
      <c r="I6" s="1679"/>
      <c r="J6" s="1679"/>
      <c r="K6" s="1679"/>
      <c r="L6" s="1679"/>
      <c r="M6" s="1681">
        <v>2017</v>
      </c>
      <c r="N6" s="1681"/>
      <c r="O6" s="1681"/>
      <c r="P6" s="1681"/>
      <c r="Q6" s="1681"/>
      <c r="R6" s="697"/>
      <c r="S6" s="87"/>
      <c r="T6" s="397"/>
    </row>
    <row r="7" spans="1:24" s="419" customFormat="1" ht="13.5" customHeight="1" x14ac:dyDescent="0.2">
      <c r="A7" s="392"/>
      <c r="B7" s="455"/>
      <c r="C7" s="630"/>
      <c r="D7" s="630"/>
      <c r="E7" s="767" t="s">
        <v>100</v>
      </c>
      <c r="F7" s="767" t="s">
        <v>99</v>
      </c>
      <c r="G7" s="767" t="s">
        <v>98</v>
      </c>
      <c r="H7" s="767" t="s">
        <v>97</v>
      </c>
      <c r="I7" s="767" t="s">
        <v>96</v>
      </c>
      <c r="J7" s="767" t="s">
        <v>95</v>
      </c>
      <c r="K7" s="767" t="s">
        <v>94</v>
      </c>
      <c r="L7" s="767" t="s">
        <v>93</v>
      </c>
      <c r="M7" s="767" t="s">
        <v>104</v>
      </c>
      <c r="N7" s="767" t="s">
        <v>103</v>
      </c>
      <c r="O7" s="767" t="s">
        <v>102</v>
      </c>
      <c r="P7" s="767" t="s">
        <v>101</v>
      </c>
      <c r="Q7" s="767" t="s">
        <v>100</v>
      </c>
      <c r="R7" s="697"/>
      <c r="S7" s="410"/>
      <c r="T7" s="397"/>
    </row>
    <row r="8" spans="1:24" s="419" customFormat="1" ht="3.75" customHeight="1" x14ac:dyDescent="0.2">
      <c r="A8" s="392"/>
      <c r="B8" s="455"/>
      <c r="C8" s="630"/>
      <c r="D8" s="630"/>
      <c r="E8" s="410"/>
      <c r="F8" s="410"/>
      <c r="G8" s="410"/>
      <c r="H8" s="410"/>
      <c r="I8" s="410"/>
      <c r="J8" s="410"/>
      <c r="K8" s="410"/>
      <c r="L8" s="410"/>
      <c r="M8" s="410"/>
      <c r="N8" s="410"/>
      <c r="O8" s="410"/>
      <c r="P8" s="410"/>
      <c r="Q8" s="410"/>
      <c r="R8" s="697"/>
      <c r="S8" s="410"/>
      <c r="T8" s="397"/>
    </row>
    <row r="9" spans="1:24" s="634" customFormat="1" ht="15.75" customHeight="1" x14ac:dyDescent="0.2">
      <c r="A9" s="632"/>
      <c r="B9" s="485"/>
      <c r="C9" s="937" t="s">
        <v>308</v>
      </c>
      <c r="D9" s="937"/>
      <c r="E9" s="344">
        <v>1.2123425363107634</v>
      </c>
      <c r="F9" s="344">
        <v>1.2180511221905994</v>
      </c>
      <c r="G9" s="344">
        <v>1.3141744208794086</v>
      </c>
      <c r="H9" s="344">
        <v>1.3516203280140515</v>
      </c>
      <c r="I9" s="344">
        <v>1.3242650524498774</v>
      </c>
      <c r="J9" s="344">
        <v>1.2310434951678411</v>
      </c>
      <c r="K9" s="344">
        <v>1.1444460312357803</v>
      </c>
      <c r="L9" s="344">
        <v>1.184789638359945</v>
      </c>
      <c r="M9" s="344">
        <v>1.3494030965270918</v>
      </c>
      <c r="N9" s="344">
        <v>1.5631114084599034</v>
      </c>
      <c r="O9" s="344">
        <v>1.7870848771729584</v>
      </c>
      <c r="P9" s="344">
        <v>1.9599475157907502</v>
      </c>
      <c r="Q9" s="344">
        <v>2.1237857825511823</v>
      </c>
      <c r="R9" s="700"/>
      <c r="S9" s="381"/>
      <c r="T9" s="764"/>
      <c r="U9" s="1749"/>
      <c r="V9" s="1749"/>
      <c r="W9" s="1749"/>
      <c r="X9" s="1749"/>
    </row>
    <row r="10" spans="1:24" s="634" customFormat="1" ht="15.75" customHeight="1" x14ac:dyDescent="0.2">
      <c r="A10" s="632"/>
      <c r="B10" s="485"/>
      <c r="C10" s="937" t="s">
        <v>309</v>
      </c>
      <c r="D10" s="209"/>
      <c r="E10" s="635"/>
      <c r="F10" s="635"/>
      <c r="G10" s="635"/>
      <c r="H10" s="635"/>
      <c r="I10" s="635"/>
      <c r="J10" s="635"/>
      <c r="K10" s="635"/>
      <c r="L10" s="635"/>
      <c r="M10" s="635"/>
      <c r="N10" s="635"/>
      <c r="O10" s="635"/>
      <c r="P10" s="635"/>
      <c r="Q10" s="635"/>
      <c r="R10" s="701"/>
      <c r="S10" s="381"/>
      <c r="T10" s="764"/>
      <c r="U10" s="1749"/>
      <c r="V10" s="1749"/>
      <c r="W10" s="1749"/>
      <c r="X10" s="1749"/>
    </row>
    <row r="11" spans="1:24" s="419" customFormat="1" ht="11.25" customHeight="1" x14ac:dyDescent="0.2">
      <c r="A11" s="392"/>
      <c r="B11" s="455"/>
      <c r="C11" s="402"/>
      <c r="D11" s="95" t="s">
        <v>471</v>
      </c>
      <c r="E11" s="636">
        <v>-1.406728388188889</v>
      </c>
      <c r="F11" s="636">
        <v>-1.0867718258666665</v>
      </c>
      <c r="G11" s="636">
        <v>-1.0882805156555557</v>
      </c>
      <c r="H11" s="636">
        <v>-0.96683476376666677</v>
      </c>
      <c r="I11" s="636">
        <v>-0.43678273617777785</v>
      </c>
      <c r="J11" s="636">
        <v>0.36830490910000008</v>
      </c>
      <c r="K11" s="636">
        <v>0.98870894785555541</v>
      </c>
      <c r="L11" s="636">
        <v>1.3109731711666666</v>
      </c>
      <c r="M11" s="636">
        <v>1.3998662716666666</v>
      </c>
      <c r="N11" s="636">
        <v>1.3632953740000004</v>
      </c>
      <c r="O11" s="636">
        <v>2.0045753044666665</v>
      </c>
      <c r="P11" s="636">
        <v>1.9942365065333332</v>
      </c>
      <c r="Q11" s="636">
        <v>2.393627169277778</v>
      </c>
      <c r="R11" s="563"/>
      <c r="S11" s="87"/>
      <c r="T11" s="764"/>
      <c r="U11" s="1749"/>
      <c r="V11" s="1749"/>
      <c r="W11" s="1749"/>
      <c r="X11" s="1749"/>
    </row>
    <row r="12" spans="1:24" s="419" customFormat="1" ht="12.75" customHeight="1" x14ac:dyDescent="0.2">
      <c r="A12" s="392"/>
      <c r="B12" s="455"/>
      <c r="C12" s="402"/>
      <c r="D12" s="95" t="s">
        <v>468</v>
      </c>
      <c r="E12" s="636">
        <v>-32.745192968766673</v>
      </c>
      <c r="F12" s="636">
        <v>-32.080188164050007</v>
      </c>
      <c r="G12" s="636">
        <v>-30.994255316816666</v>
      </c>
      <c r="H12" s="636">
        <v>-29.6321954979</v>
      </c>
      <c r="I12" s="636">
        <v>-29.157584307516668</v>
      </c>
      <c r="J12" s="636">
        <v>-29.696040917216667</v>
      </c>
      <c r="K12" s="636">
        <v>-30.239187378666667</v>
      </c>
      <c r="L12" s="636">
        <v>-29.631397486466668</v>
      </c>
      <c r="M12" s="636">
        <v>-27.277619465533334</v>
      </c>
      <c r="N12" s="636">
        <v>-25.375470634400003</v>
      </c>
      <c r="O12" s="636">
        <v>-23.721283223583338</v>
      </c>
      <c r="P12" s="636">
        <v>-23.249031596133332</v>
      </c>
      <c r="Q12" s="636">
        <v>-21.962280474416669</v>
      </c>
      <c r="R12" s="563"/>
      <c r="S12" s="87"/>
      <c r="T12" s="764"/>
      <c r="U12" s="1749"/>
      <c r="V12" s="1749"/>
      <c r="W12" s="1749"/>
      <c r="X12" s="1749"/>
    </row>
    <row r="13" spans="1:24" s="419" customFormat="1" ht="12" customHeight="1" x14ac:dyDescent="0.2">
      <c r="A13" s="392"/>
      <c r="B13" s="455"/>
      <c r="C13" s="402"/>
      <c r="D13" s="95" t="s">
        <v>469</v>
      </c>
      <c r="E13" s="636">
        <v>0.64909111785555562</v>
      </c>
      <c r="F13" s="636">
        <v>0.76144821286666664</v>
      </c>
      <c r="G13" s="636">
        <v>1.0573875695555557</v>
      </c>
      <c r="H13" s="636">
        <v>1.454623133677778</v>
      </c>
      <c r="I13" s="636">
        <v>1.6131432657444449</v>
      </c>
      <c r="J13" s="636">
        <v>2.2688072543333333</v>
      </c>
      <c r="K13" s="636">
        <v>2.9039761523333336</v>
      </c>
      <c r="L13" s="636">
        <v>2.9896139806888899</v>
      </c>
      <c r="M13" s="636">
        <v>3.3389531207444456</v>
      </c>
      <c r="N13" s="636">
        <v>3.1170220438333338</v>
      </c>
      <c r="O13" s="636">
        <v>3.5555644548333327</v>
      </c>
      <c r="P13" s="636">
        <v>3.5030135283222221</v>
      </c>
      <c r="Q13" s="636">
        <v>3.9283916651222217</v>
      </c>
      <c r="R13" s="563"/>
      <c r="S13" s="87"/>
      <c r="T13" s="764"/>
      <c r="U13" s="1458"/>
      <c r="V13" s="634"/>
    </row>
    <row r="14" spans="1:24" s="419" customFormat="1" ht="12" customHeight="1" x14ac:dyDescent="0.2">
      <c r="A14" s="392"/>
      <c r="B14" s="455"/>
      <c r="C14" s="402"/>
      <c r="D14" s="95" t="s">
        <v>150</v>
      </c>
      <c r="E14" s="636">
        <v>7.8878679953333339</v>
      </c>
      <c r="F14" s="636">
        <v>6.1001878219999996</v>
      </c>
      <c r="G14" s="636">
        <v>7.6879471723333337</v>
      </c>
      <c r="H14" s="636">
        <v>8.1167745782222216</v>
      </c>
      <c r="I14" s="636">
        <v>8.0380606452222221</v>
      </c>
      <c r="J14" s="636">
        <v>7.4175519131111116</v>
      </c>
      <c r="K14" s="636">
        <v>7.6989649042222226</v>
      </c>
      <c r="L14" s="636">
        <v>8.5378640078888903</v>
      </c>
      <c r="M14" s="636">
        <v>10.047002330444444</v>
      </c>
      <c r="N14" s="636">
        <v>10.930519223333334</v>
      </c>
      <c r="O14" s="636">
        <v>11.154121518777778</v>
      </c>
      <c r="P14" s="636">
        <v>13.992150736666668</v>
      </c>
      <c r="Q14" s="636">
        <v>13.534660723333333</v>
      </c>
      <c r="R14" s="563"/>
      <c r="S14" s="87"/>
      <c r="T14" s="764"/>
      <c r="U14" s="1458"/>
      <c r="V14" s="634"/>
    </row>
    <row r="15" spans="1:24" s="419" customFormat="1" ht="10.5" customHeight="1" x14ac:dyDescent="0.2">
      <c r="A15" s="392"/>
      <c r="B15" s="455"/>
      <c r="C15" s="402"/>
      <c r="D15" s="171"/>
      <c r="E15" s="637"/>
      <c r="F15" s="637"/>
      <c r="G15" s="637"/>
      <c r="H15" s="637"/>
      <c r="I15" s="637"/>
      <c r="J15" s="637"/>
      <c r="K15" s="637"/>
      <c r="L15" s="637"/>
      <c r="M15" s="637"/>
      <c r="N15" s="637"/>
      <c r="O15" s="637"/>
      <c r="P15" s="637"/>
      <c r="Q15" s="637"/>
      <c r="R15" s="563"/>
      <c r="S15" s="87"/>
      <c r="T15" s="764"/>
      <c r="U15" s="1458"/>
      <c r="V15" s="634"/>
    </row>
    <row r="16" spans="1:24" s="419" customFormat="1" ht="10.5" customHeight="1" x14ac:dyDescent="0.2">
      <c r="A16" s="392"/>
      <c r="B16" s="455"/>
      <c r="C16" s="402"/>
      <c r="D16" s="171"/>
      <c r="E16" s="637"/>
      <c r="F16" s="637"/>
      <c r="G16" s="637"/>
      <c r="H16" s="637"/>
      <c r="I16" s="637"/>
      <c r="J16" s="637"/>
      <c r="K16" s="637"/>
      <c r="L16" s="637"/>
      <c r="M16" s="637"/>
      <c r="N16" s="637"/>
      <c r="O16" s="637"/>
      <c r="P16" s="637"/>
      <c r="Q16" s="637"/>
      <c r="R16" s="563"/>
      <c r="S16" s="87"/>
      <c r="T16" s="397"/>
      <c r="V16" s="935"/>
    </row>
    <row r="17" spans="1:22" s="419" customFormat="1" ht="10.5" customHeight="1" x14ac:dyDescent="0.2">
      <c r="A17" s="392"/>
      <c r="B17" s="455"/>
      <c r="C17" s="402"/>
      <c r="D17" s="171"/>
      <c r="E17" s="637"/>
      <c r="F17" s="637"/>
      <c r="G17" s="637"/>
      <c r="H17" s="637"/>
      <c r="I17" s="637"/>
      <c r="J17" s="637"/>
      <c r="K17" s="637"/>
      <c r="L17" s="637"/>
      <c r="M17" s="637"/>
      <c r="N17" s="637"/>
      <c r="O17" s="637"/>
      <c r="P17" s="637"/>
      <c r="Q17" s="637"/>
      <c r="R17" s="563"/>
      <c r="S17" s="87"/>
      <c r="T17" s="397"/>
      <c r="V17" s="935"/>
    </row>
    <row r="18" spans="1:22" s="419" customFormat="1" ht="10.5" customHeight="1" x14ac:dyDescent="0.2">
      <c r="A18" s="392"/>
      <c r="B18" s="455"/>
      <c r="C18" s="402"/>
      <c r="D18" s="171"/>
      <c r="E18" s="637"/>
      <c r="F18" s="637"/>
      <c r="G18" s="637"/>
      <c r="H18" s="637"/>
      <c r="I18" s="637"/>
      <c r="J18" s="637"/>
      <c r="K18" s="637"/>
      <c r="L18" s="637"/>
      <c r="M18" s="637"/>
      <c r="N18" s="637"/>
      <c r="O18" s="637"/>
      <c r="P18" s="637"/>
      <c r="Q18" s="637"/>
      <c r="R18" s="563"/>
      <c r="S18" s="87"/>
      <c r="T18" s="397"/>
      <c r="V18" s="935"/>
    </row>
    <row r="19" spans="1:22" s="419" customFormat="1" ht="10.5" customHeight="1" x14ac:dyDescent="0.2">
      <c r="A19" s="392"/>
      <c r="B19" s="455"/>
      <c r="C19" s="402"/>
      <c r="D19" s="171"/>
      <c r="E19" s="637"/>
      <c r="F19" s="637"/>
      <c r="G19" s="637"/>
      <c r="H19" s="637"/>
      <c r="I19" s="637"/>
      <c r="J19" s="637"/>
      <c r="K19" s="637"/>
      <c r="L19" s="637"/>
      <c r="M19" s="637"/>
      <c r="N19" s="637"/>
      <c r="O19" s="637"/>
      <c r="P19" s="637"/>
      <c r="Q19" s="637"/>
      <c r="R19" s="563"/>
      <c r="S19" s="87"/>
      <c r="T19" s="397"/>
      <c r="V19" s="935"/>
    </row>
    <row r="20" spans="1:22" s="419" customFormat="1" ht="10.5" customHeight="1" x14ac:dyDescent="0.2">
      <c r="A20" s="392"/>
      <c r="B20" s="455"/>
      <c r="C20" s="402"/>
      <c r="D20" s="171"/>
      <c r="E20" s="637"/>
      <c r="F20" s="637"/>
      <c r="G20" s="637"/>
      <c r="H20" s="637"/>
      <c r="I20" s="637"/>
      <c r="J20" s="637"/>
      <c r="K20" s="637"/>
      <c r="L20" s="637"/>
      <c r="M20" s="637"/>
      <c r="N20" s="637"/>
      <c r="O20" s="637"/>
      <c r="P20" s="637"/>
      <c r="Q20" s="637"/>
      <c r="R20" s="563"/>
      <c r="S20" s="87"/>
      <c r="T20" s="397"/>
      <c r="V20" s="935"/>
    </row>
    <row r="21" spans="1:22" s="419" customFormat="1" ht="10.5" customHeight="1" x14ac:dyDescent="0.2">
      <c r="A21" s="392"/>
      <c r="B21" s="455"/>
      <c r="C21" s="402"/>
      <c r="D21" s="171"/>
      <c r="E21" s="637"/>
      <c r="F21" s="637"/>
      <c r="G21" s="637"/>
      <c r="H21" s="637"/>
      <c r="I21" s="637"/>
      <c r="J21" s="637"/>
      <c r="K21" s="637"/>
      <c r="L21" s="637"/>
      <c r="M21" s="637"/>
      <c r="N21" s="637"/>
      <c r="O21" s="637"/>
      <c r="P21" s="637"/>
      <c r="Q21" s="637"/>
      <c r="R21" s="563"/>
      <c r="S21" s="87"/>
      <c r="T21" s="397"/>
      <c r="V21" s="935"/>
    </row>
    <row r="22" spans="1:22" s="419" customFormat="1" ht="10.5" customHeight="1" x14ac:dyDescent="0.2">
      <c r="A22" s="392"/>
      <c r="B22" s="455"/>
      <c r="C22" s="402"/>
      <c r="D22" s="171"/>
      <c r="E22" s="637"/>
      <c r="F22" s="637"/>
      <c r="G22" s="637"/>
      <c r="H22" s="637"/>
      <c r="I22" s="637"/>
      <c r="J22" s="637"/>
      <c r="K22" s="637"/>
      <c r="L22" s="637"/>
      <c r="M22" s="637"/>
      <c r="N22" s="637"/>
      <c r="O22" s="637"/>
      <c r="P22" s="637"/>
      <c r="Q22" s="637"/>
      <c r="R22" s="563"/>
      <c r="S22" s="87"/>
      <c r="T22" s="397"/>
      <c r="V22" s="935"/>
    </row>
    <row r="23" spans="1:22" s="419" customFormat="1" ht="10.5" customHeight="1" x14ac:dyDescent="0.2">
      <c r="A23" s="392"/>
      <c r="B23" s="455"/>
      <c r="C23" s="402"/>
      <c r="D23" s="171"/>
      <c r="E23" s="637"/>
      <c r="F23" s="637"/>
      <c r="G23" s="637"/>
      <c r="H23" s="637"/>
      <c r="I23" s="637"/>
      <c r="J23" s="637"/>
      <c r="K23" s="637"/>
      <c r="L23" s="637"/>
      <c r="M23" s="637"/>
      <c r="N23" s="637"/>
      <c r="O23" s="637"/>
      <c r="P23" s="637"/>
      <c r="Q23" s="637"/>
      <c r="R23" s="563"/>
      <c r="S23" s="87"/>
      <c r="T23" s="397"/>
      <c r="V23" s="935"/>
    </row>
    <row r="24" spans="1:22" s="419" customFormat="1" ht="10.5" customHeight="1" x14ac:dyDescent="0.2">
      <c r="A24" s="392"/>
      <c r="B24" s="455"/>
      <c r="C24" s="402"/>
      <c r="D24" s="171"/>
      <c r="E24" s="637"/>
      <c r="F24" s="637"/>
      <c r="G24" s="637"/>
      <c r="H24" s="637"/>
      <c r="I24" s="637"/>
      <c r="J24" s="637"/>
      <c r="K24" s="637"/>
      <c r="L24" s="637"/>
      <c r="M24" s="637"/>
      <c r="N24" s="637"/>
      <c r="O24" s="637"/>
      <c r="P24" s="637"/>
      <c r="Q24" s="637"/>
      <c r="R24" s="563"/>
      <c r="S24" s="87"/>
      <c r="T24" s="397"/>
      <c r="V24" s="935"/>
    </row>
    <row r="25" spans="1:22" s="419" customFormat="1" ht="10.5" customHeight="1" x14ac:dyDescent="0.2">
      <c r="A25" s="392"/>
      <c r="B25" s="455"/>
      <c r="C25" s="402"/>
      <c r="D25" s="171"/>
      <c r="E25" s="637"/>
      <c r="F25" s="637"/>
      <c r="G25" s="637"/>
      <c r="H25" s="637"/>
      <c r="I25" s="637"/>
      <c r="J25" s="637"/>
      <c r="K25" s="637"/>
      <c r="L25" s="637"/>
      <c r="M25" s="637"/>
      <c r="N25" s="637"/>
      <c r="O25" s="637"/>
      <c r="P25" s="637"/>
      <c r="Q25" s="637"/>
      <c r="R25" s="563"/>
      <c r="S25" s="87"/>
      <c r="T25" s="397"/>
      <c r="V25" s="935"/>
    </row>
    <row r="26" spans="1:22" s="419" customFormat="1" ht="10.5" customHeight="1" x14ac:dyDescent="0.2">
      <c r="A26" s="392"/>
      <c r="B26" s="455"/>
      <c r="C26" s="402"/>
      <c r="D26" s="171"/>
      <c r="E26" s="637"/>
      <c r="F26" s="637"/>
      <c r="G26" s="637"/>
      <c r="H26" s="637"/>
      <c r="I26" s="637"/>
      <c r="J26" s="637"/>
      <c r="K26" s="637"/>
      <c r="L26" s="637"/>
      <c r="M26" s="637"/>
      <c r="N26" s="637"/>
      <c r="O26" s="637"/>
      <c r="P26" s="637"/>
      <c r="Q26" s="637"/>
      <c r="R26" s="563"/>
      <c r="S26" s="87"/>
      <c r="T26" s="397"/>
      <c r="V26" s="935"/>
    </row>
    <row r="27" spans="1:22" s="419" customFormat="1" ht="10.5" customHeight="1" x14ac:dyDescent="0.2">
      <c r="A27" s="392"/>
      <c r="B27" s="455"/>
      <c r="C27" s="402"/>
      <c r="D27" s="171"/>
      <c r="E27" s="637"/>
      <c r="F27" s="637"/>
      <c r="G27" s="637"/>
      <c r="H27" s="637"/>
      <c r="I27" s="637"/>
      <c r="J27" s="637"/>
      <c r="K27" s="637"/>
      <c r="L27" s="637"/>
      <c r="M27" s="637"/>
      <c r="N27" s="637"/>
      <c r="O27" s="637"/>
      <c r="P27" s="637"/>
      <c r="Q27" s="637"/>
      <c r="R27" s="563"/>
      <c r="S27" s="87"/>
      <c r="T27" s="397"/>
      <c r="V27" s="935"/>
    </row>
    <row r="28" spans="1:22" s="419" customFormat="1" ht="6" customHeight="1" x14ac:dyDescent="0.2">
      <c r="A28" s="392"/>
      <c r="B28" s="455"/>
      <c r="C28" s="402"/>
      <c r="D28" s="171"/>
      <c r="E28" s="637"/>
      <c r="F28" s="637"/>
      <c r="G28" s="637"/>
      <c r="H28" s="637"/>
      <c r="I28" s="637"/>
      <c r="J28" s="637"/>
      <c r="K28" s="637"/>
      <c r="L28" s="637"/>
      <c r="M28" s="637"/>
      <c r="N28" s="637"/>
      <c r="O28" s="637"/>
      <c r="P28" s="637"/>
      <c r="Q28" s="637"/>
      <c r="R28" s="563"/>
      <c r="S28" s="87"/>
      <c r="T28" s="397"/>
    </row>
    <row r="29" spans="1:22" s="634" customFormat="1" ht="15.75" customHeight="1" x14ac:dyDescent="0.2">
      <c r="A29" s="632"/>
      <c r="B29" s="485"/>
      <c r="C29" s="937" t="s">
        <v>307</v>
      </c>
      <c r="D29" s="209"/>
      <c r="E29" s="638"/>
      <c r="F29" s="639"/>
      <c r="G29" s="639"/>
      <c r="H29" s="639"/>
      <c r="I29" s="639"/>
      <c r="J29" s="639"/>
      <c r="K29" s="639"/>
      <c r="L29" s="639"/>
      <c r="M29" s="639"/>
      <c r="N29" s="639"/>
      <c r="O29" s="639"/>
      <c r="P29" s="639"/>
      <c r="Q29" s="639"/>
      <c r="R29" s="702"/>
      <c r="S29" s="381"/>
      <c r="T29" s="633"/>
      <c r="U29" s="1459"/>
      <c r="V29" s="1459"/>
    </row>
    <row r="30" spans="1:22" s="419" customFormat="1" ht="11.25" customHeight="1" x14ac:dyDescent="0.2">
      <c r="A30" s="392"/>
      <c r="B30" s="455"/>
      <c r="C30" s="939"/>
      <c r="D30" s="95" t="s">
        <v>151</v>
      </c>
      <c r="E30" s="636">
        <v>2.7692745808666666</v>
      </c>
      <c r="F30" s="636">
        <v>2.5238975948666664</v>
      </c>
      <c r="G30" s="636">
        <v>2.9188350694</v>
      </c>
      <c r="H30" s="636">
        <v>2.8871800014999995</v>
      </c>
      <c r="I30" s="636">
        <v>2.8021648707666671</v>
      </c>
      <c r="J30" s="636">
        <v>2.3389472801999998</v>
      </c>
      <c r="K30" s="636">
        <v>1.8427612698666669</v>
      </c>
      <c r="L30" s="636">
        <v>2.3053573854000002</v>
      </c>
      <c r="M30" s="636">
        <v>2.8493574175333336</v>
      </c>
      <c r="N30" s="636">
        <v>4.5561968316000003</v>
      </c>
      <c r="O30" s="636">
        <v>4.8641431524999996</v>
      </c>
      <c r="P30" s="636">
        <v>5.1962669334333329</v>
      </c>
      <c r="Q30" s="636">
        <v>5.3152462129666667</v>
      </c>
      <c r="R30" s="703"/>
      <c r="S30" s="87"/>
      <c r="T30" s="397"/>
      <c r="U30" s="1459"/>
      <c r="V30" s="1459"/>
    </row>
    <row r="31" spans="1:22" s="419" customFormat="1" ht="12.75" customHeight="1" x14ac:dyDescent="0.2">
      <c r="A31" s="392"/>
      <c r="B31" s="455"/>
      <c r="C31" s="939"/>
      <c r="D31" s="95" t="s">
        <v>470</v>
      </c>
      <c r="E31" s="636">
        <v>-18.3057770128</v>
      </c>
      <c r="F31" s="636">
        <v>-18.647556284766665</v>
      </c>
      <c r="G31" s="636">
        <v>-19.607241966999997</v>
      </c>
      <c r="H31" s="636">
        <v>-18.916458150299999</v>
      </c>
      <c r="I31" s="636">
        <v>-18.919849154566666</v>
      </c>
      <c r="J31" s="636">
        <v>-19.912689063033334</v>
      </c>
      <c r="K31" s="636">
        <v>-20.8419534258</v>
      </c>
      <c r="L31" s="636">
        <v>-20.117484865733335</v>
      </c>
      <c r="M31" s="636">
        <v>-16.9534847376</v>
      </c>
      <c r="N31" s="636">
        <v>-14.351692901599998</v>
      </c>
      <c r="O31" s="636">
        <v>-11.954813460666665</v>
      </c>
      <c r="P31" s="636">
        <v>-10.813997158200001</v>
      </c>
      <c r="Q31" s="636">
        <v>-9.1051182060333335</v>
      </c>
      <c r="R31" s="703"/>
      <c r="S31" s="87"/>
      <c r="T31" s="397"/>
    </row>
    <row r="32" spans="1:22" s="419" customFormat="1" ht="11.25" customHeight="1" x14ac:dyDescent="0.2">
      <c r="A32" s="392"/>
      <c r="B32" s="455"/>
      <c r="C32" s="939"/>
      <c r="D32" s="95" t="s">
        <v>149</v>
      </c>
      <c r="E32" s="636">
        <v>3.0651380337333332</v>
      </c>
      <c r="F32" s="636">
        <v>3.1187361580333337</v>
      </c>
      <c r="G32" s="636">
        <v>1.6663340543333334</v>
      </c>
      <c r="H32" s="636">
        <v>0.77182998366666655</v>
      </c>
      <c r="I32" s="636">
        <v>-0.28466725206666665</v>
      </c>
      <c r="J32" s="636">
        <v>0.86249263476666671</v>
      </c>
      <c r="K32" s="636">
        <v>1.6397862595333332</v>
      </c>
      <c r="L32" s="636">
        <v>2.4739454872333333</v>
      </c>
      <c r="M32" s="636">
        <v>2.4816706312000001</v>
      </c>
      <c r="N32" s="636">
        <v>2.9375475192000002</v>
      </c>
      <c r="O32" s="636">
        <v>3.3811910015666666</v>
      </c>
      <c r="P32" s="636">
        <v>4.060561703566667</v>
      </c>
      <c r="Q32" s="636">
        <v>5.0606313502666671</v>
      </c>
      <c r="R32" s="703"/>
      <c r="S32" s="87"/>
      <c r="T32" s="397"/>
    </row>
    <row r="33" spans="1:20" s="419" customFormat="1" ht="12" customHeight="1" x14ac:dyDescent="0.2">
      <c r="A33" s="392"/>
      <c r="B33" s="455"/>
      <c r="C33" s="939"/>
      <c r="D33" s="95" t="s">
        <v>152</v>
      </c>
      <c r="E33" s="636">
        <v>0.58868993100000055</v>
      </c>
      <c r="F33" s="636">
        <v>0.30609487633333349</v>
      </c>
      <c r="G33" s="636">
        <v>2.8307019383333336</v>
      </c>
      <c r="H33" s="636">
        <v>2.4478588099999996</v>
      </c>
      <c r="I33" s="636">
        <v>2.9360010569999999</v>
      </c>
      <c r="J33" s="636">
        <v>3.1124567139999999</v>
      </c>
      <c r="K33" s="636">
        <v>4.8875659469999997</v>
      </c>
      <c r="L33" s="636">
        <v>5.228178084333333</v>
      </c>
      <c r="M33" s="636">
        <v>6.0211151700000007</v>
      </c>
      <c r="N33" s="636">
        <v>5.1959042936666657</v>
      </c>
      <c r="O33" s="636">
        <v>4.5965489869999994</v>
      </c>
      <c r="P33" s="636">
        <v>3.7730347263333326</v>
      </c>
      <c r="Q33" s="636">
        <v>3.4518464650000005</v>
      </c>
      <c r="R33" s="703"/>
      <c r="S33" s="87"/>
      <c r="T33" s="397"/>
    </row>
    <row r="34" spans="1:20" s="634" customFormat="1" ht="21" customHeight="1" x14ac:dyDescent="0.2">
      <c r="A34" s="632"/>
      <c r="B34" s="485"/>
      <c r="C34" s="1748" t="s">
        <v>306</v>
      </c>
      <c r="D34" s="1748"/>
      <c r="E34" s="640">
        <v>7.9751248866932061</v>
      </c>
      <c r="F34" s="640">
        <v>8.5111870487843504</v>
      </c>
      <c r="G34" s="640">
        <v>8.8907257595626934</v>
      </c>
      <c r="H34" s="640">
        <v>7.4526817777957435</v>
      </c>
      <c r="I34" s="640">
        <v>6.2977295186650295</v>
      </c>
      <c r="J34" s="640">
        <v>3.4298274847939019</v>
      </c>
      <c r="K34" s="640">
        <v>0.16979258846926223</v>
      </c>
      <c r="L34" s="640">
        <v>-3.3476755004570311</v>
      </c>
      <c r="M34" s="640">
        <v>-6.0651560548957661</v>
      </c>
      <c r="N34" s="640">
        <v>-8.5326332966785703</v>
      </c>
      <c r="O34" s="640">
        <v>-11.494659011243739</v>
      </c>
      <c r="P34" s="640">
        <v>-14.494213061404613</v>
      </c>
      <c r="Q34" s="640">
        <v>-17.167523022247568</v>
      </c>
      <c r="R34" s="702"/>
      <c r="S34" s="381"/>
    </row>
    <row r="35" spans="1:20" s="646" customFormat="1" ht="16.5" customHeight="1" x14ac:dyDescent="0.2">
      <c r="A35" s="641"/>
      <c r="B35" s="642"/>
      <c r="C35" s="343" t="s">
        <v>337</v>
      </c>
      <c r="D35" s="643"/>
      <c r="E35" s="644">
        <v>-12.627414195201835</v>
      </c>
      <c r="F35" s="644">
        <v>-12.972060245833285</v>
      </c>
      <c r="G35" s="644">
        <v>-13.251260494122596</v>
      </c>
      <c r="H35" s="644">
        <v>-12.387785044482669</v>
      </c>
      <c r="I35" s="644">
        <v>-11.585816020301444</v>
      </c>
      <c r="J35" s="644">
        <v>-10.451843627392748</v>
      </c>
      <c r="K35" s="644">
        <v>-8.2249159666128602</v>
      </c>
      <c r="L35" s="644">
        <v>-6.1721253045424982</v>
      </c>
      <c r="M35" s="644">
        <v>-4.4160331312664205</v>
      </c>
      <c r="N35" s="644">
        <v>-3.3707490664370581</v>
      </c>
      <c r="O35" s="644">
        <v>-1.7710049745440923</v>
      </c>
      <c r="P35" s="644">
        <v>0.12620790901790321</v>
      </c>
      <c r="Q35" s="644">
        <v>1.6792420811565016</v>
      </c>
      <c r="R35" s="704"/>
      <c r="S35" s="382"/>
      <c r="T35" s="645"/>
    </row>
    <row r="36" spans="1:20" s="419" customFormat="1" ht="10.5" customHeight="1" x14ac:dyDescent="0.2">
      <c r="A36" s="392"/>
      <c r="B36" s="455"/>
      <c r="C36" s="647"/>
      <c r="D36" s="171"/>
      <c r="E36" s="648"/>
      <c r="F36" s="648"/>
      <c r="G36" s="648"/>
      <c r="H36" s="648"/>
      <c r="I36" s="648"/>
      <c r="J36" s="648"/>
      <c r="K36" s="648"/>
      <c r="L36" s="648"/>
      <c r="M36" s="648"/>
      <c r="N36" s="648"/>
      <c r="O36" s="648"/>
      <c r="P36" s="648"/>
      <c r="Q36" s="648"/>
      <c r="R36" s="703"/>
      <c r="S36" s="87"/>
    </row>
    <row r="37" spans="1:20" s="419" customFormat="1" ht="10.5" customHeight="1" x14ac:dyDescent="0.2">
      <c r="A37" s="392"/>
      <c r="B37" s="455"/>
      <c r="C37" s="647"/>
      <c r="D37" s="171"/>
      <c r="E37" s="648"/>
      <c r="F37" s="648"/>
      <c r="G37" s="648"/>
      <c r="H37" s="648"/>
      <c r="I37" s="648"/>
      <c r="J37" s="648"/>
      <c r="K37" s="648"/>
      <c r="L37" s="648"/>
      <c r="M37" s="648"/>
      <c r="N37" s="648"/>
      <c r="O37" s="648"/>
      <c r="P37" s="648"/>
      <c r="Q37" s="648"/>
      <c r="R37" s="703"/>
      <c r="S37" s="87"/>
    </row>
    <row r="38" spans="1:20" s="419" customFormat="1" ht="10.5" customHeight="1" x14ac:dyDescent="0.2">
      <c r="A38" s="392"/>
      <c r="B38" s="455"/>
      <c r="C38" s="647"/>
      <c r="D38" s="171"/>
      <c r="E38" s="648"/>
      <c r="F38" s="648"/>
      <c r="G38" s="648"/>
      <c r="H38" s="648"/>
      <c r="I38" s="648"/>
      <c r="J38" s="648"/>
      <c r="K38" s="648"/>
      <c r="L38" s="648"/>
      <c r="M38" s="648"/>
      <c r="N38" s="648"/>
      <c r="O38" s="648"/>
      <c r="P38" s="648"/>
      <c r="Q38" s="648"/>
      <c r="R38" s="703"/>
      <c r="S38" s="87"/>
    </row>
    <row r="39" spans="1:20" s="419" customFormat="1" ht="10.5" customHeight="1" x14ac:dyDescent="0.2">
      <c r="A39" s="392"/>
      <c r="B39" s="455"/>
      <c r="C39" s="647"/>
      <c r="D39" s="171"/>
      <c r="E39" s="648"/>
      <c r="F39" s="648"/>
      <c r="G39" s="648"/>
      <c r="H39" s="648"/>
      <c r="I39" s="648"/>
      <c r="J39" s="648"/>
      <c r="K39" s="648"/>
      <c r="L39" s="648"/>
      <c r="M39" s="648"/>
      <c r="N39" s="648"/>
      <c r="O39" s="648"/>
      <c r="P39" s="648"/>
      <c r="Q39" s="648"/>
      <c r="R39" s="703"/>
      <c r="S39" s="87"/>
    </row>
    <row r="40" spans="1:20" s="419" customFormat="1" ht="10.5" customHeight="1" x14ac:dyDescent="0.2">
      <c r="A40" s="392"/>
      <c r="B40" s="455"/>
      <c r="C40" s="647"/>
      <c r="D40" s="171"/>
      <c r="E40" s="648"/>
      <c r="F40" s="648"/>
      <c r="G40" s="648"/>
      <c r="H40" s="648"/>
      <c r="I40" s="648"/>
      <c r="J40" s="648"/>
      <c r="K40" s="648"/>
      <c r="L40" s="648"/>
      <c r="M40" s="648"/>
      <c r="N40" s="648"/>
      <c r="O40" s="648"/>
      <c r="P40" s="648"/>
      <c r="Q40" s="648"/>
      <c r="R40" s="703"/>
      <c r="S40" s="87"/>
    </row>
    <row r="41" spans="1:20" s="419" customFormat="1" ht="10.5" customHeight="1" x14ac:dyDescent="0.2">
      <c r="A41" s="392"/>
      <c r="B41" s="455"/>
      <c r="C41" s="647"/>
      <c r="D41" s="171"/>
      <c r="E41" s="648"/>
      <c r="F41" s="648"/>
      <c r="G41" s="648"/>
      <c r="H41" s="648"/>
      <c r="I41" s="648"/>
      <c r="J41" s="648"/>
      <c r="K41" s="648"/>
      <c r="L41" s="648"/>
      <c r="M41" s="648"/>
      <c r="N41" s="648"/>
      <c r="O41" s="648"/>
      <c r="P41" s="648"/>
      <c r="Q41" s="648"/>
      <c r="R41" s="703"/>
      <c r="S41" s="87"/>
    </row>
    <row r="42" spans="1:20" s="419" customFormat="1" ht="10.5" customHeight="1" x14ac:dyDescent="0.2">
      <c r="A42" s="392"/>
      <c r="B42" s="455"/>
      <c r="C42" s="647"/>
      <c r="D42" s="171"/>
      <c r="E42" s="648"/>
      <c r="F42" s="648"/>
      <c r="G42" s="648"/>
      <c r="H42" s="648"/>
      <c r="I42" s="648"/>
      <c r="J42" s="648"/>
      <c r="K42" s="648"/>
      <c r="L42" s="648"/>
      <c r="M42" s="648"/>
      <c r="N42" s="648"/>
      <c r="O42" s="648"/>
      <c r="P42" s="648"/>
      <c r="Q42" s="648"/>
      <c r="R42" s="703"/>
      <c r="S42" s="87"/>
    </row>
    <row r="43" spans="1:20" s="419" customFormat="1" ht="10.5" customHeight="1" x14ac:dyDescent="0.2">
      <c r="A43" s="392"/>
      <c r="B43" s="455"/>
      <c r="C43" s="647"/>
      <c r="D43" s="171"/>
      <c r="E43" s="648"/>
      <c r="F43" s="648"/>
      <c r="G43" s="648"/>
      <c r="H43" s="648"/>
      <c r="I43" s="648"/>
      <c r="J43" s="648"/>
      <c r="K43" s="648"/>
      <c r="L43" s="648"/>
      <c r="M43" s="648"/>
      <c r="N43" s="648"/>
      <c r="O43" s="648"/>
      <c r="P43" s="648"/>
      <c r="Q43" s="648"/>
      <c r="R43" s="703"/>
      <c r="S43" s="87"/>
    </row>
    <row r="44" spans="1:20" s="419" customFormat="1" ht="10.5" customHeight="1" x14ac:dyDescent="0.2">
      <c r="A44" s="392"/>
      <c r="B44" s="455"/>
      <c r="C44" s="647"/>
      <c r="D44" s="171"/>
      <c r="E44" s="648"/>
      <c r="F44" s="648"/>
      <c r="G44" s="648"/>
      <c r="H44" s="648"/>
      <c r="I44" s="648"/>
      <c r="J44" s="648"/>
      <c r="K44" s="648"/>
      <c r="L44" s="648"/>
      <c r="M44" s="648"/>
      <c r="N44" s="648"/>
      <c r="O44" s="648"/>
      <c r="P44" s="648"/>
      <c r="Q44" s="648"/>
      <c r="R44" s="703"/>
      <c r="S44" s="87"/>
    </row>
    <row r="45" spans="1:20" s="419" customFormat="1" ht="10.5" customHeight="1" x14ac:dyDescent="0.2">
      <c r="A45" s="392"/>
      <c r="B45" s="455"/>
      <c r="C45" s="647"/>
      <c r="D45" s="171"/>
      <c r="E45" s="648"/>
      <c r="F45" s="648"/>
      <c r="G45" s="648"/>
      <c r="H45" s="648"/>
      <c r="I45" s="648"/>
      <c r="J45" s="648"/>
      <c r="K45" s="648"/>
      <c r="L45" s="648"/>
      <c r="M45" s="648"/>
      <c r="N45" s="648"/>
      <c r="O45" s="648"/>
      <c r="P45" s="648"/>
      <c r="Q45" s="648"/>
      <c r="R45" s="703"/>
      <c r="S45" s="87"/>
    </row>
    <row r="46" spans="1:20" s="419" customFormat="1" ht="10.5" customHeight="1" x14ac:dyDescent="0.2">
      <c r="A46" s="392"/>
      <c r="B46" s="455"/>
      <c r="C46" s="647"/>
      <c r="D46" s="171"/>
      <c r="E46" s="648"/>
      <c r="F46" s="648"/>
      <c r="G46" s="648"/>
      <c r="H46" s="648"/>
      <c r="I46" s="648"/>
      <c r="J46" s="648"/>
      <c r="K46" s="648"/>
      <c r="L46" s="648"/>
      <c r="M46" s="648"/>
      <c r="N46" s="648"/>
      <c r="O46" s="648"/>
      <c r="P46" s="648"/>
      <c r="Q46" s="648"/>
      <c r="R46" s="703"/>
      <c r="S46" s="87"/>
    </row>
    <row r="47" spans="1:20" s="419" customFormat="1" ht="10.5" customHeight="1" x14ac:dyDescent="0.2">
      <c r="A47" s="392"/>
      <c r="B47" s="455"/>
      <c r="C47" s="647"/>
      <c r="D47" s="171"/>
      <c r="E47" s="648"/>
      <c r="F47" s="648"/>
      <c r="G47" s="648"/>
      <c r="H47" s="648"/>
      <c r="I47" s="648"/>
      <c r="J47" s="648"/>
      <c r="K47" s="648"/>
      <c r="L47" s="648"/>
      <c r="M47" s="648"/>
      <c r="N47" s="648"/>
      <c r="O47" s="648"/>
      <c r="P47" s="648"/>
      <c r="Q47" s="648"/>
      <c r="R47" s="703"/>
      <c r="S47" s="87"/>
    </row>
    <row r="48" spans="1:20" s="419" customFormat="1" ht="10.5" customHeight="1" x14ac:dyDescent="0.2">
      <c r="A48" s="392"/>
      <c r="B48" s="455"/>
      <c r="C48" s="647"/>
      <c r="D48" s="171"/>
      <c r="E48" s="648"/>
      <c r="F48" s="648"/>
      <c r="G48" s="648"/>
      <c r="H48" s="648"/>
      <c r="I48" s="648"/>
      <c r="J48" s="648"/>
      <c r="K48" s="648"/>
      <c r="L48" s="648"/>
      <c r="M48" s="648"/>
      <c r="N48" s="648"/>
      <c r="O48" s="648"/>
      <c r="P48" s="648"/>
      <c r="Q48" s="648"/>
      <c r="R48" s="703"/>
      <c r="S48" s="87"/>
    </row>
    <row r="49" spans="1:21" s="634" customFormat="1" ht="15.75" customHeight="1" x14ac:dyDescent="0.2">
      <c r="A49" s="632"/>
      <c r="B49" s="485"/>
      <c r="C49" s="937" t="s">
        <v>153</v>
      </c>
      <c r="D49" s="209"/>
      <c r="E49" s="638"/>
      <c r="F49" s="639"/>
      <c r="G49" s="639"/>
      <c r="H49" s="639"/>
      <c r="I49" s="639"/>
      <c r="J49" s="639"/>
      <c r="K49" s="639"/>
      <c r="L49" s="639"/>
      <c r="M49" s="639"/>
      <c r="N49" s="639"/>
      <c r="O49" s="639"/>
      <c r="P49" s="639"/>
      <c r="Q49" s="639"/>
      <c r="R49" s="702"/>
      <c r="S49" s="381"/>
      <c r="T49" s="633"/>
    </row>
    <row r="50" spans="1:21" s="634" customFormat="1" ht="15.75" customHeight="1" x14ac:dyDescent="0.2">
      <c r="A50" s="632"/>
      <c r="B50" s="485"/>
      <c r="C50" s="649"/>
      <c r="D50" s="232" t="s">
        <v>305</v>
      </c>
      <c r="E50" s="644">
        <v>511.642</v>
      </c>
      <c r="F50" s="644">
        <v>497.66300000000001</v>
      </c>
      <c r="G50" s="644">
        <v>498.76299999999998</v>
      </c>
      <c r="H50" s="644">
        <v>491.10700000000003</v>
      </c>
      <c r="I50" s="644">
        <v>490.589</v>
      </c>
      <c r="J50" s="644">
        <v>486.43400000000003</v>
      </c>
      <c r="K50" s="644">
        <v>482.55599999999998</v>
      </c>
      <c r="L50" s="644">
        <v>494.73</v>
      </c>
      <c r="M50" s="644">
        <v>487.62900000000002</v>
      </c>
      <c r="N50" s="644">
        <v>471.47399999999999</v>
      </c>
      <c r="O50" s="644">
        <v>450.96100000000001</v>
      </c>
      <c r="P50" s="644">
        <v>432.274</v>
      </c>
      <c r="Q50" s="644">
        <v>418.18900000000002</v>
      </c>
      <c r="R50" s="702"/>
      <c r="S50" s="381"/>
      <c r="T50" s="633"/>
    </row>
    <row r="51" spans="1:21" s="653" customFormat="1" ht="12" customHeight="1" x14ac:dyDescent="0.2">
      <c r="A51" s="650"/>
      <c r="B51" s="651"/>
      <c r="C51" s="652"/>
      <c r="D51" s="691" t="s">
        <v>237</v>
      </c>
      <c r="E51" s="636">
        <v>21.03</v>
      </c>
      <c r="F51" s="636">
        <v>19.891999999999999</v>
      </c>
      <c r="G51" s="636">
        <v>19.463000000000001</v>
      </c>
      <c r="H51" s="636">
        <v>19.338999999999999</v>
      </c>
      <c r="I51" s="636">
        <v>20.108000000000001</v>
      </c>
      <c r="J51" s="636">
        <v>21.564</v>
      </c>
      <c r="K51" s="636">
        <v>21.448</v>
      </c>
      <c r="L51" s="636">
        <v>22.411999999999999</v>
      </c>
      <c r="M51" s="636">
        <v>21.803999999999998</v>
      </c>
      <c r="N51" s="636">
        <v>20.495999999999999</v>
      </c>
      <c r="O51" s="636">
        <v>18.724</v>
      </c>
      <c r="P51" s="636">
        <v>17.57</v>
      </c>
      <c r="Q51" s="636">
        <v>16.57</v>
      </c>
      <c r="R51" s="705"/>
      <c r="S51" s="87"/>
    </row>
    <row r="52" spans="1:21" s="657" customFormat="1" ht="15" customHeight="1" x14ac:dyDescent="0.2">
      <c r="A52" s="654"/>
      <c r="B52" s="655"/>
      <c r="C52" s="656"/>
      <c r="D52" s="232" t="s">
        <v>303</v>
      </c>
      <c r="E52" s="644">
        <v>49.496000000000002</v>
      </c>
      <c r="F52" s="644">
        <v>47.27</v>
      </c>
      <c r="G52" s="644">
        <v>50.372</v>
      </c>
      <c r="H52" s="644">
        <v>65.453999999999994</v>
      </c>
      <c r="I52" s="644">
        <v>58.289000000000001</v>
      </c>
      <c r="J52" s="644">
        <v>58.241999999999997</v>
      </c>
      <c r="K52" s="644">
        <v>46.031999999999996</v>
      </c>
      <c r="L52" s="644">
        <v>59.506</v>
      </c>
      <c r="M52" s="644">
        <v>43.954000000000001</v>
      </c>
      <c r="N52" s="644">
        <v>50.847999999999999</v>
      </c>
      <c r="O52" s="644">
        <v>37.706000000000003</v>
      </c>
      <c r="P52" s="644">
        <v>43.573</v>
      </c>
      <c r="Q52" s="644">
        <v>41.206000000000003</v>
      </c>
      <c r="R52" s="706"/>
      <c r="S52" s="381"/>
    </row>
    <row r="53" spans="1:21" s="419" customFormat="1" ht="11.25" customHeight="1" x14ac:dyDescent="0.2">
      <c r="A53" s="392"/>
      <c r="B53" s="455"/>
      <c r="C53" s="647"/>
      <c r="D53" s="691" t="s">
        <v>238</v>
      </c>
      <c r="E53" s="636">
        <v>-7.7427772600186291</v>
      </c>
      <c r="F53" s="636">
        <v>-16.626982027267758</v>
      </c>
      <c r="G53" s="636">
        <v>-4.877726371447455</v>
      </c>
      <c r="H53" s="636">
        <v>-12.038380906305445</v>
      </c>
      <c r="I53" s="636">
        <v>-16.960139043223066</v>
      </c>
      <c r="J53" s="636">
        <v>-9.9744957106422394</v>
      </c>
      <c r="K53" s="636">
        <v>-14.807617567042374</v>
      </c>
      <c r="L53" s="636">
        <v>-8.3592570918162963</v>
      </c>
      <c r="M53" s="636">
        <v>-18.045196897374694</v>
      </c>
      <c r="N53" s="636">
        <v>-4.8930121203052508</v>
      </c>
      <c r="O53" s="636">
        <v>-24.792564225307167</v>
      </c>
      <c r="P53" s="636">
        <v>-12.864456265248169</v>
      </c>
      <c r="Q53" s="636">
        <v>-16.748828188136411</v>
      </c>
      <c r="R53" s="703"/>
      <c r="S53" s="87"/>
    </row>
    <row r="54" spans="1:21" s="634" customFormat="1" ht="15.75" customHeight="1" x14ac:dyDescent="0.2">
      <c r="A54" s="632"/>
      <c r="B54" s="485"/>
      <c r="C54" s="937" t="s">
        <v>304</v>
      </c>
      <c r="D54" s="209"/>
      <c r="E54" s="644">
        <v>16.274000000000001</v>
      </c>
      <c r="F54" s="644">
        <v>11.95</v>
      </c>
      <c r="G54" s="644">
        <v>9.593</v>
      </c>
      <c r="H54" s="644">
        <v>11.157999999999999</v>
      </c>
      <c r="I54" s="644">
        <v>9.4450000000000003</v>
      </c>
      <c r="J54" s="644">
        <v>8.3239999999999998</v>
      </c>
      <c r="K54" s="644">
        <v>5.9660000000000002</v>
      </c>
      <c r="L54" s="644">
        <v>11.226000000000001</v>
      </c>
      <c r="M54" s="644">
        <v>14.064</v>
      </c>
      <c r="N54" s="644">
        <v>15.891999999999999</v>
      </c>
      <c r="O54" s="644">
        <v>10.977</v>
      </c>
      <c r="P54" s="644">
        <v>17.074000000000002</v>
      </c>
      <c r="Q54" s="644">
        <v>13.68</v>
      </c>
      <c r="R54" s="702"/>
      <c r="S54" s="381"/>
    </row>
    <row r="55" spans="1:21" s="419" customFormat="1" ht="9.75" customHeight="1" x14ac:dyDescent="0.2">
      <c r="A55" s="612"/>
      <c r="B55" s="658"/>
      <c r="C55" s="659"/>
      <c r="D55" s="691" t="s">
        <v>154</v>
      </c>
      <c r="E55" s="636">
        <v>0.65561603166750526</v>
      </c>
      <c r="F55" s="636">
        <v>-22.225837943377812</v>
      </c>
      <c r="G55" s="636">
        <v>-29.035360260393549</v>
      </c>
      <c r="H55" s="636">
        <v>-34.376286537669834</v>
      </c>
      <c r="I55" s="636">
        <v>-41.451772873791228</v>
      </c>
      <c r="J55" s="636">
        <v>-37.115660648183123</v>
      </c>
      <c r="K55" s="636">
        <v>-43.110517783922951</v>
      </c>
      <c r="L55" s="636">
        <v>-27.848833472588208</v>
      </c>
      <c r="M55" s="636">
        <v>-9.9442914772363444</v>
      </c>
      <c r="N55" s="636">
        <v>-2.7060119995102272</v>
      </c>
      <c r="O55" s="636">
        <v>-22.973826398147491</v>
      </c>
      <c r="P55" s="636">
        <v>1.197249881460416</v>
      </c>
      <c r="Q55" s="636">
        <v>-15.939535455327524</v>
      </c>
      <c r="R55" s="703"/>
      <c r="S55" s="87"/>
      <c r="U55" s="634"/>
    </row>
    <row r="56" spans="1:21" s="634" customFormat="1" ht="15.75" customHeight="1" x14ac:dyDescent="0.2">
      <c r="A56" s="632"/>
      <c r="B56" s="485"/>
      <c r="C56" s="1748" t="s">
        <v>336</v>
      </c>
      <c r="D56" s="1748"/>
      <c r="E56" s="644">
        <v>220.87299999999999</v>
      </c>
      <c r="F56" s="644">
        <v>218.26300000000001</v>
      </c>
      <c r="G56" s="644">
        <v>216.30199999999999</v>
      </c>
      <c r="H56" s="644">
        <v>222.14099999999999</v>
      </c>
      <c r="I56" s="644">
        <v>209.971</v>
      </c>
      <c r="J56" s="644">
        <v>225.50200000000001</v>
      </c>
      <c r="K56" s="644">
        <v>224.489</v>
      </c>
      <c r="L56" s="644">
        <v>221.23400000000001</v>
      </c>
      <c r="M56" s="644">
        <v>217.255</v>
      </c>
      <c r="N56" s="644">
        <v>210.285</v>
      </c>
      <c r="O56" s="644">
        <v>211.43100000000001</v>
      </c>
      <c r="P56" s="644">
        <v>200.786</v>
      </c>
      <c r="Q56" s="644">
        <v>191.30699999999999</v>
      </c>
      <c r="R56" s="703"/>
      <c r="S56" s="381"/>
      <c r="T56" s="1459"/>
    </row>
    <row r="57" spans="1:21" s="419" customFormat="1" ht="10.5" customHeight="1" x14ac:dyDescent="0.2">
      <c r="A57" s="392"/>
      <c r="B57" s="455"/>
      <c r="C57" s="660"/>
      <c r="D57" s="660"/>
      <c r="E57" s="661"/>
      <c r="F57" s="662"/>
      <c r="G57" s="662"/>
      <c r="H57" s="662"/>
      <c r="I57" s="662"/>
      <c r="J57" s="662"/>
      <c r="K57" s="662"/>
      <c r="L57" s="662"/>
      <c r="M57" s="662"/>
      <c r="N57" s="662"/>
      <c r="O57" s="662"/>
      <c r="P57" s="662"/>
      <c r="Q57" s="662"/>
      <c r="R57" s="703"/>
      <c r="S57" s="87"/>
    </row>
    <row r="58" spans="1:21" s="419" customFormat="1" ht="10.5" customHeight="1" x14ac:dyDescent="0.2">
      <c r="A58" s="392"/>
      <c r="B58" s="455"/>
      <c r="C58" s="647"/>
      <c r="D58" s="171"/>
      <c r="E58" s="637"/>
      <c r="F58" s="637"/>
      <c r="G58" s="637"/>
      <c r="H58" s="637"/>
      <c r="I58" s="637"/>
      <c r="J58" s="637"/>
      <c r="K58" s="637"/>
      <c r="L58" s="637"/>
      <c r="M58" s="637"/>
      <c r="N58" s="637"/>
      <c r="O58" s="637"/>
      <c r="P58" s="637"/>
      <c r="Q58" s="637"/>
      <c r="R58" s="703"/>
      <c r="S58" s="87"/>
    </row>
    <row r="59" spans="1:21" s="419" customFormat="1" ht="10.5" customHeight="1" x14ac:dyDescent="0.2">
      <c r="A59" s="392"/>
      <c r="B59" s="455"/>
      <c r="C59" s="647"/>
      <c r="D59" s="171"/>
      <c r="E59" s="648"/>
      <c r="F59" s="648"/>
      <c r="G59" s="648"/>
      <c r="H59" s="648"/>
      <c r="I59" s="648"/>
      <c r="J59" s="648"/>
      <c r="K59" s="648"/>
      <c r="L59" s="648"/>
      <c r="M59" s="648"/>
      <c r="N59" s="648"/>
      <c r="O59" s="648"/>
      <c r="P59" s="648"/>
      <c r="Q59" s="648"/>
      <c r="R59" s="703"/>
      <c r="S59" s="87"/>
    </row>
    <row r="60" spans="1:21" s="419" customFormat="1" ht="10.5" customHeight="1" x14ac:dyDescent="0.2">
      <c r="A60" s="392"/>
      <c r="B60" s="455"/>
      <c r="C60" s="647"/>
      <c r="D60" s="171"/>
      <c r="E60" s="648"/>
      <c r="F60" s="648"/>
      <c r="G60" s="648"/>
      <c r="H60" s="648"/>
      <c r="I60" s="648"/>
      <c r="J60" s="648"/>
      <c r="K60" s="648"/>
      <c r="L60" s="648"/>
      <c r="M60" s="648"/>
      <c r="N60" s="648"/>
      <c r="O60" s="648"/>
      <c r="P60" s="648"/>
      <c r="Q60" s="648"/>
      <c r="R60" s="703"/>
      <c r="S60" s="87"/>
    </row>
    <row r="61" spans="1:21" s="419" customFormat="1" ht="10.5" customHeight="1" x14ac:dyDescent="0.2">
      <c r="A61" s="392"/>
      <c r="B61" s="455"/>
      <c r="C61" s="647"/>
      <c r="D61" s="171"/>
      <c r="E61" s="648"/>
      <c r="F61" s="648"/>
      <c r="G61" s="648"/>
      <c r="H61" s="648"/>
      <c r="I61" s="648"/>
      <c r="J61" s="648"/>
      <c r="K61" s="648"/>
      <c r="L61" s="648"/>
      <c r="M61" s="648"/>
      <c r="N61" s="648"/>
      <c r="O61" s="648"/>
      <c r="P61" s="648"/>
      <c r="Q61" s="648"/>
      <c r="R61" s="703"/>
      <c r="S61" s="87"/>
    </row>
    <row r="62" spans="1:21" s="419" customFormat="1" ht="10.5" customHeight="1" x14ac:dyDescent="0.2">
      <c r="A62" s="392"/>
      <c r="B62" s="455"/>
      <c r="C62" s="647"/>
      <c r="D62" s="171"/>
      <c r="E62" s="648"/>
      <c r="F62" s="648"/>
      <c r="G62" s="648"/>
      <c r="H62" s="648"/>
      <c r="I62" s="648"/>
      <c r="J62" s="648"/>
      <c r="K62" s="648"/>
      <c r="L62" s="648"/>
      <c r="M62" s="648"/>
      <c r="N62" s="648"/>
      <c r="O62" s="648"/>
      <c r="P62" s="648"/>
      <c r="Q62" s="648"/>
      <c r="R62" s="703"/>
      <c r="S62" s="87"/>
    </row>
    <row r="63" spans="1:21" s="419" customFormat="1" ht="10.5" customHeight="1" x14ac:dyDescent="0.2">
      <c r="A63" s="392"/>
      <c r="B63" s="455"/>
      <c r="C63" s="647"/>
      <c r="D63" s="171"/>
      <c r="E63" s="648"/>
      <c r="F63" s="648"/>
      <c r="G63" s="648"/>
      <c r="H63" s="648"/>
      <c r="I63" s="648"/>
      <c r="J63" s="648"/>
      <c r="K63" s="648"/>
      <c r="L63" s="648"/>
      <c r="M63" s="648"/>
      <c r="N63" s="648"/>
      <c r="O63" s="648"/>
      <c r="P63" s="648"/>
      <c r="Q63" s="648"/>
      <c r="R63" s="703"/>
      <c r="S63" s="87"/>
    </row>
    <row r="64" spans="1:21" s="419" customFormat="1" ht="10.5" customHeight="1" x14ac:dyDescent="0.2">
      <c r="A64" s="392"/>
      <c r="B64" s="455"/>
      <c r="C64" s="647"/>
      <c r="D64" s="171"/>
      <c r="E64" s="648"/>
      <c r="F64" s="648"/>
      <c r="G64" s="648"/>
      <c r="H64" s="648"/>
      <c r="I64" s="648"/>
      <c r="J64" s="648"/>
      <c r="K64" s="648"/>
      <c r="L64" s="648"/>
      <c r="M64" s="648"/>
      <c r="N64" s="648"/>
      <c r="O64" s="648"/>
      <c r="P64" s="648"/>
      <c r="Q64" s="648"/>
      <c r="R64" s="703"/>
      <c r="S64" s="87"/>
    </row>
    <row r="65" spans="1:26" s="419" customFormat="1" ht="10.5" customHeight="1" x14ac:dyDescent="0.2">
      <c r="A65" s="392"/>
      <c r="B65" s="455"/>
      <c r="C65" s="647"/>
      <c r="D65" s="171"/>
      <c r="E65" s="648"/>
      <c r="F65" s="648"/>
      <c r="G65" s="648"/>
      <c r="H65" s="648"/>
      <c r="I65" s="648"/>
      <c r="J65" s="648"/>
      <c r="K65" s="648"/>
      <c r="L65" s="648"/>
      <c r="M65" s="648"/>
      <c r="N65" s="648"/>
      <c r="O65" s="648"/>
      <c r="P65" s="648"/>
      <c r="Q65" s="648"/>
      <c r="R65" s="703"/>
      <c r="S65" s="87"/>
    </row>
    <row r="66" spans="1:26" s="419" customFormat="1" ht="10.5" customHeight="1" x14ac:dyDescent="0.2">
      <c r="A66" s="392"/>
      <c r="B66" s="455"/>
      <c r="C66" s="647"/>
      <c r="D66" s="171"/>
      <c r="E66" s="648"/>
      <c r="F66" s="648"/>
      <c r="G66" s="648"/>
      <c r="H66" s="648"/>
      <c r="I66" s="648"/>
      <c r="J66" s="648"/>
      <c r="K66" s="648"/>
      <c r="L66" s="648"/>
      <c r="M66" s="648"/>
      <c r="N66" s="648"/>
      <c r="O66" s="648"/>
      <c r="P66" s="648"/>
      <c r="Q66" s="648"/>
      <c r="R66" s="703"/>
      <c r="S66" s="87"/>
    </row>
    <row r="67" spans="1:26" s="419" customFormat="1" ht="10.5" customHeight="1" x14ac:dyDescent="0.2">
      <c r="A67" s="392"/>
      <c r="B67" s="455"/>
      <c r="C67" s="647"/>
      <c r="D67" s="171"/>
      <c r="E67" s="648"/>
      <c r="F67" s="648"/>
      <c r="G67" s="648"/>
      <c r="H67" s="648"/>
      <c r="I67" s="648"/>
      <c r="J67" s="648"/>
      <c r="K67" s="648"/>
      <c r="L67" s="648"/>
      <c r="M67" s="648"/>
      <c r="N67" s="648"/>
      <c r="O67" s="648"/>
      <c r="P67" s="648"/>
      <c r="Q67" s="648"/>
      <c r="R67" s="703"/>
      <c r="S67" s="87"/>
    </row>
    <row r="68" spans="1:26" s="419" customFormat="1" ht="10.5" customHeight="1" x14ac:dyDescent="0.2">
      <c r="A68" s="392"/>
      <c r="B68" s="455"/>
      <c r="C68" s="647"/>
      <c r="D68" s="171"/>
      <c r="E68" s="648"/>
      <c r="F68" s="648"/>
      <c r="G68" s="648"/>
      <c r="H68" s="648"/>
      <c r="I68" s="648"/>
      <c r="J68" s="648"/>
      <c r="K68" s="648"/>
      <c r="L68" s="648"/>
      <c r="M68" s="648"/>
      <c r="N68" s="648"/>
      <c r="O68" s="648"/>
      <c r="P68" s="648"/>
      <c r="Q68" s="648"/>
      <c r="R68" s="703"/>
      <c r="S68" s="87"/>
    </row>
    <row r="69" spans="1:26" s="419" customFormat="1" ht="10.5" customHeight="1" x14ac:dyDescent="0.2">
      <c r="A69" s="392"/>
      <c r="B69" s="455"/>
      <c r="C69" s="647"/>
      <c r="D69" s="171"/>
      <c r="E69" s="648"/>
      <c r="F69" s="648"/>
      <c r="G69" s="648"/>
      <c r="H69" s="648"/>
      <c r="I69" s="648"/>
      <c r="J69" s="648"/>
      <c r="K69" s="648"/>
      <c r="L69" s="648"/>
      <c r="M69" s="648"/>
      <c r="N69" s="648"/>
      <c r="O69" s="648"/>
      <c r="P69" s="648"/>
      <c r="Q69" s="648"/>
      <c r="R69" s="703"/>
      <c r="S69" s="87"/>
    </row>
    <row r="70" spans="1:26" s="419" customFormat="1" ht="17.25" customHeight="1" x14ac:dyDescent="0.2">
      <c r="A70" s="392"/>
      <c r="B70" s="455"/>
      <c r="C70" s="1750" t="s">
        <v>472</v>
      </c>
      <c r="D70" s="1750"/>
      <c r="E70" s="1750"/>
      <c r="F70" s="1750"/>
      <c r="G70" s="1750"/>
      <c r="H70" s="1750"/>
      <c r="I70" s="1750"/>
      <c r="J70" s="1750"/>
      <c r="K70" s="1750"/>
      <c r="L70" s="1750"/>
      <c r="M70" s="1750"/>
      <c r="N70" s="1750"/>
      <c r="O70" s="1750"/>
      <c r="P70" s="1750"/>
      <c r="Q70" s="1750"/>
      <c r="R70" s="703"/>
      <c r="S70" s="87"/>
    </row>
    <row r="71" spans="1:26" s="738" customFormat="1" ht="11.25" customHeight="1" x14ac:dyDescent="0.2">
      <c r="A71" s="404"/>
      <c r="B71" s="558"/>
      <c r="C71" s="1753" t="s">
        <v>486</v>
      </c>
      <c r="D71" s="1753"/>
      <c r="E71" s="1753"/>
      <c r="F71" s="1753"/>
      <c r="G71" s="1753"/>
      <c r="H71" s="1753"/>
      <c r="I71" s="1753"/>
      <c r="J71" s="1753"/>
      <c r="K71" s="1753"/>
      <c r="L71" s="1752" t="s">
        <v>467</v>
      </c>
      <c r="M71" s="1752"/>
      <c r="N71" s="1752"/>
      <c r="O71" s="1751" t="s">
        <v>466</v>
      </c>
      <c r="P71" s="1751"/>
      <c r="Q71" s="1751"/>
      <c r="R71" s="1058"/>
      <c r="S71" s="1058"/>
      <c r="T71" s="1058"/>
      <c r="U71" s="1460"/>
      <c r="V71" s="1460"/>
      <c r="W71" s="1460"/>
      <c r="X71" s="1460"/>
      <c r="Y71" s="1460"/>
      <c r="Z71" s="1460"/>
    </row>
    <row r="72" spans="1:26" s="419" customFormat="1" ht="9.75" customHeight="1" x14ac:dyDescent="0.2">
      <c r="A72" s="392"/>
      <c r="B72" s="455"/>
      <c r="C72" s="1059" t="s">
        <v>473</v>
      </c>
      <c r="D72" s="1059"/>
      <c r="R72" s="703"/>
      <c r="S72" s="87"/>
    </row>
    <row r="73" spans="1:26" x14ac:dyDescent="0.2">
      <c r="A73" s="392"/>
      <c r="B73" s="663">
        <v>20</v>
      </c>
      <c r="C73" s="1722">
        <v>42917</v>
      </c>
      <c r="D73" s="1722"/>
      <c r="E73" s="626"/>
      <c r="F73" s="664"/>
      <c r="G73" s="664"/>
      <c r="H73" s="664"/>
      <c r="I73" s="664"/>
      <c r="J73" s="665"/>
      <c r="K73" s="665"/>
      <c r="L73" s="665"/>
      <c r="M73" s="665"/>
      <c r="N73" s="666"/>
      <c r="O73" s="666"/>
      <c r="P73" s="666"/>
      <c r="Q73" s="938"/>
      <c r="R73" s="707"/>
      <c r="S73" s="938"/>
    </row>
  </sheetData>
  <mergeCells count="12">
    <mergeCell ref="U9:X12"/>
    <mergeCell ref="C70:Q70"/>
    <mergeCell ref="C73:D73"/>
    <mergeCell ref="O71:Q71"/>
    <mergeCell ref="L71:N71"/>
    <mergeCell ref="C71:K71"/>
    <mergeCell ref="E1:Q1"/>
    <mergeCell ref="P3:Q3"/>
    <mergeCell ref="C34:D34"/>
    <mergeCell ref="C56:D56"/>
    <mergeCell ref="E6:L6"/>
    <mergeCell ref="M6:Q6"/>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1461" bestFit="1" customWidth="1"/>
    <col min="14" max="24" width="9.140625" style="1462"/>
    <col min="25" max="16384" width="9.140625" style="97"/>
  </cols>
  <sheetData>
    <row r="1" spans="1:24" ht="13.5" customHeight="1" x14ac:dyDescent="0.2">
      <c r="A1" s="99"/>
      <c r="B1" s="808"/>
      <c r="C1" s="809" t="s">
        <v>392</v>
      </c>
      <c r="D1" s="810"/>
      <c r="E1" s="99"/>
      <c r="F1" s="99"/>
      <c r="G1" s="99"/>
      <c r="H1" s="99"/>
      <c r="I1" s="811"/>
      <c r="J1" s="99"/>
      <c r="K1" s="99"/>
      <c r="L1" s="96"/>
    </row>
    <row r="2" spans="1:24" ht="6" customHeight="1" x14ac:dyDescent="0.2">
      <c r="A2" s="327"/>
      <c r="B2" s="812"/>
      <c r="C2" s="813"/>
      <c r="D2" s="813"/>
      <c r="E2" s="814"/>
      <c r="F2" s="814"/>
      <c r="G2" s="814"/>
      <c r="H2" s="814"/>
      <c r="I2" s="815"/>
      <c r="J2" s="780"/>
      <c r="K2" s="326"/>
      <c r="L2" s="96"/>
    </row>
    <row r="3" spans="1:24" ht="6" customHeight="1" thickBot="1" x14ac:dyDescent="0.25">
      <c r="A3" s="327"/>
      <c r="B3" s="327"/>
      <c r="C3" s="99"/>
      <c r="D3" s="99"/>
      <c r="E3" s="99"/>
      <c r="F3" s="99"/>
      <c r="G3" s="99"/>
      <c r="H3" s="99"/>
      <c r="I3" s="99"/>
      <c r="J3" s="99"/>
      <c r="K3" s="328"/>
      <c r="L3" s="96"/>
    </row>
    <row r="4" spans="1:24" s="101" customFormat="1" ht="13.5" customHeight="1" thickBot="1" x14ac:dyDescent="0.25">
      <c r="A4" s="371"/>
      <c r="B4" s="327"/>
      <c r="C4" s="1766" t="s">
        <v>485</v>
      </c>
      <c r="D4" s="1767"/>
      <c r="E4" s="1767"/>
      <c r="F4" s="1767"/>
      <c r="G4" s="1767"/>
      <c r="H4" s="1767"/>
      <c r="I4" s="1767"/>
      <c r="J4" s="1768"/>
      <c r="K4" s="328"/>
      <c r="L4" s="100"/>
      <c r="M4" s="1461"/>
      <c r="N4" s="1463"/>
      <c r="O4" s="1463"/>
      <c r="P4" s="1463"/>
      <c r="Q4" s="1463"/>
      <c r="R4" s="1463"/>
      <c r="S4" s="1463"/>
      <c r="T4" s="1463"/>
      <c r="U4" s="1463"/>
      <c r="V4" s="1463"/>
      <c r="W4" s="1463"/>
      <c r="X4" s="1463"/>
    </row>
    <row r="5" spans="1:24" ht="15.75" customHeight="1" x14ac:dyDescent="0.2">
      <c r="A5" s="327"/>
      <c r="B5" s="327"/>
      <c r="C5" s="816" t="s">
        <v>484</v>
      </c>
      <c r="D5" s="102"/>
      <c r="E5" s="102"/>
      <c r="F5" s="102"/>
      <c r="G5" s="102"/>
      <c r="H5" s="102"/>
      <c r="I5" s="102"/>
      <c r="J5" s="817"/>
      <c r="K5" s="328"/>
      <c r="L5" s="96"/>
    </row>
    <row r="6" spans="1:24" ht="12" customHeight="1" x14ac:dyDescent="0.2">
      <c r="A6" s="327"/>
      <c r="B6" s="327"/>
      <c r="C6" s="102"/>
      <c r="D6" s="102"/>
      <c r="E6" s="818"/>
      <c r="F6" s="818"/>
      <c r="G6" s="818"/>
      <c r="H6" s="818"/>
      <c r="I6" s="818"/>
      <c r="J6" s="819"/>
      <c r="K6" s="328"/>
      <c r="L6" s="96"/>
    </row>
    <row r="7" spans="1:24" ht="24" customHeight="1" x14ac:dyDescent="0.2">
      <c r="A7" s="327"/>
      <c r="B7" s="327"/>
      <c r="C7" s="1769" t="s">
        <v>619</v>
      </c>
      <c r="D7" s="1770"/>
      <c r="E7" s="807" t="s">
        <v>68</v>
      </c>
      <c r="F7" s="807" t="s">
        <v>393</v>
      </c>
      <c r="G7" s="103" t="s">
        <v>394</v>
      </c>
      <c r="H7" s="103" t="s">
        <v>395</v>
      </c>
      <c r="I7" s="103"/>
      <c r="J7" s="820"/>
      <c r="K7" s="329"/>
      <c r="L7" s="104"/>
    </row>
    <row r="8" spans="1:24" s="827" customFormat="1" ht="3" customHeight="1" x14ac:dyDescent="0.2">
      <c r="A8" s="821"/>
      <c r="B8" s="327"/>
      <c r="C8" s="105"/>
      <c r="D8" s="822"/>
      <c r="E8" s="823"/>
      <c r="F8" s="824"/>
      <c r="G8" s="822"/>
      <c r="H8" s="822"/>
      <c r="I8" s="822"/>
      <c r="J8" s="822"/>
      <c r="K8" s="825"/>
      <c r="L8" s="826"/>
      <c r="M8" s="1461"/>
      <c r="N8" s="1464"/>
      <c r="O8" s="1464"/>
      <c r="P8" s="1464"/>
      <c r="Q8" s="1464"/>
      <c r="R8" s="1464"/>
      <c r="S8" s="1464"/>
      <c r="T8" s="1464"/>
      <c r="U8" s="1464"/>
      <c r="V8" s="1464"/>
      <c r="W8" s="1464"/>
      <c r="X8" s="1464"/>
    </row>
    <row r="9" spans="1:24" s="109" customFormat="1" ht="12.75" customHeight="1" x14ac:dyDescent="0.2">
      <c r="A9" s="372"/>
      <c r="B9" s="327"/>
      <c r="C9" s="107" t="s">
        <v>194</v>
      </c>
      <c r="D9" s="754" t="s">
        <v>194</v>
      </c>
      <c r="E9" s="777">
        <v>3.7</v>
      </c>
      <c r="F9" s="777">
        <v>6.6</v>
      </c>
      <c r="G9" s="777">
        <v>4.0999999999999996</v>
      </c>
      <c r="H9" s="777">
        <v>3.3</v>
      </c>
      <c r="I9" s="108">
        <f>IFERROR(H9/G9,":")</f>
        <v>0.80487804878048785</v>
      </c>
      <c r="J9" s="828"/>
      <c r="K9" s="330"/>
      <c r="L9" s="106"/>
      <c r="M9" s="1465"/>
      <c r="N9" s="1466"/>
      <c r="O9" s="1466"/>
      <c r="P9" s="1466"/>
      <c r="Q9" s="1467"/>
      <c r="R9" s="1468"/>
      <c r="S9" s="1466"/>
      <c r="T9" s="1466"/>
      <c r="U9" s="1466"/>
      <c r="V9" s="1466"/>
      <c r="W9" s="1466"/>
      <c r="X9" s="1466"/>
    </row>
    <row r="10" spans="1:24" ht="12.75" customHeight="1" x14ac:dyDescent="0.2">
      <c r="A10" s="327"/>
      <c r="B10" s="327"/>
      <c r="C10" s="107" t="s">
        <v>195</v>
      </c>
      <c r="D10" s="754" t="s">
        <v>195</v>
      </c>
      <c r="E10" s="777">
        <v>5.3</v>
      </c>
      <c r="F10" s="777">
        <v>8.8000000000000007</v>
      </c>
      <c r="G10" s="777">
        <v>5.7</v>
      </c>
      <c r="H10" s="777">
        <v>4.9000000000000004</v>
      </c>
      <c r="I10" s="108">
        <f t="shared" ref="I10:I39" si="0">IFERROR(H10/G10,":")</f>
        <v>0.85964912280701755</v>
      </c>
      <c r="J10" s="828"/>
      <c r="K10" s="331"/>
      <c r="L10" s="98"/>
      <c r="M10" s="1465"/>
      <c r="P10" s="1466"/>
      <c r="Q10" s="1469"/>
      <c r="R10" s="1468"/>
    </row>
    <row r="11" spans="1:24" ht="12.75" customHeight="1" x14ac:dyDescent="0.2">
      <c r="A11" s="327"/>
      <c r="B11" s="327"/>
      <c r="C11" s="107" t="s">
        <v>196</v>
      </c>
      <c r="D11" s="754" t="s">
        <v>196</v>
      </c>
      <c r="E11" s="777">
        <v>7.2</v>
      </c>
      <c r="F11" s="777">
        <v>21.6</v>
      </c>
      <c r="G11" s="777">
        <v>7.3</v>
      </c>
      <c r="H11" s="777">
        <v>7.2</v>
      </c>
      <c r="I11" s="108">
        <f t="shared" si="0"/>
        <v>0.98630136986301375</v>
      </c>
      <c r="J11" s="828"/>
      <c r="K11" s="331"/>
      <c r="L11" s="98"/>
      <c r="M11" s="1465"/>
      <c r="P11" s="1466"/>
      <c r="Q11" s="1469"/>
      <c r="R11" s="1468"/>
    </row>
    <row r="12" spans="1:24" ht="12.75" customHeight="1" x14ac:dyDescent="0.2">
      <c r="A12" s="327"/>
      <c r="B12" s="327"/>
      <c r="C12" s="107" t="s">
        <v>368</v>
      </c>
      <c r="D12" s="754" t="s">
        <v>368</v>
      </c>
      <c r="E12" s="777">
        <v>10.9</v>
      </c>
      <c r="F12" s="777">
        <v>26.4</v>
      </c>
      <c r="G12" s="777">
        <v>10.3</v>
      </c>
      <c r="H12" s="777">
        <v>11.6</v>
      </c>
      <c r="I12" s="108">
        <f t="shared" si="0"/>
        <v>1.1262135922330097</v>
      </c>
      <c r="J12" s="828"/>
      <c r="K12" s="331"/>
      <c r="L12" s="98"/>
      <c r="M12" s="1465"/>
      <c r="O12" s="1470"/>
      <c r="P12" s="1466"/>
      <c r="Q12" s="1469"/>
      <c r="R12" s="1468"/>
    </row>
    <row r="13" spans="1:24" ht="12.75" customHeight="1" x14ac:dyDescent="0.2">
      <c r="A13" s="327"/>
      <c r="B13" s="327"/>
      <c r="C13" s="107"/>
      <c r="D13" s="754" t="s">
        <v>376</v>
      </c>
      <c r="E13" s="777">
        <v>10.9</v>
      </c>
      <c r="F13" s="777">
        <v>26.1</v>
      </c>
      <c r="G13" s="777">
        <v>9.9</v>
      </c>
      <c r="H13" s="777">
        <v>12</v>
      </c>
      <c r="I13" s="108">
        <f t="shared" si="0"/>
        <v>1.2121212121212122</v>
      </c>
      <c r="J13" s="828"/>
      <c r="K13" s="331"/>
      <c r="L13" s="98"/>
      <c r="M13" s="1465"/>
      <c r="O13" s="1470"/>
      <c r="Q13" s="1469"/>
      <c r="R13" s="1468"/>
    </row>
    <row r="14" spans="1:24" ht="12.75" customHeight="1" x14ac:dyDescent="0.2">
      <c r="A14" s="327"/>
      <c r="B14" s="327"/>
      <c r="C14" s="107" t="s">
        <v>197</v>
      </c>
      <c r="D14" s="754" t="s">
        <v>197</v>
      </c>
      <c r="E14" s="777">
        <v>7.9</v>
      </c>
      <c r="F14" s="777">
        <v>18.2</v>
      </c>
      <c r="G14" s="777">
        <v>7.8</v>
      </c>
      <c r="H14" s="777">
        <v>8.1</v>
      </c>
      <c r="I14" s="108">
        <f t="shared" si="0"/>
        <v>1.0384615384615385</v>
      </c>
      <c r="J14" s="828"/>
      <c r="K14" s="331"/>
      <c r="L14" s="98"/>
      <c r="M14" s="1465"/>
      <c r="O14" s="1470"/>
      <c r="Q14" s="1469"/>
      <c r="R14" s="1468"/>
    </row>
    <row r="15" spans="1:24" ht="12.75" customHeight="1" x14ac:dyDescent="0.2">
      <c r="A15" s="327"/>
      <c r="B15" s="327"/>
      <c r="C15" s="107" t="s">
        <v>369</v>
      </c>
      <c r="D15" s="754" t="s">
        <v>377</v>
      </c>
      <c r="E15" s="777">
        <v>6.6</v>
      </c>
      <c r="F15" s="777">
        <v>11</v>
      </c>
      <c r="G15" s="777">
        <v>5.7</v>
      </c>
      <c r="H15" s="777">
        <v>7.6</v>
      </c>
      <c r="I15" s="108">
        <f t="shared" si="0"/>
        <v>1.3333333333333333</v>
      </c>
      <c r="J15" s="828"/>
      <c r="K15" s="331"/>
      <c r="L15" s="98"/>
      <c r="M15" s="1465"/>
      <c r="P15" s="1466"/>
      <c r="Q15" s="1469"/>
      <c r="R15" s="1468"/>
    </row>
    <row r="16" spans="1:24" ht="12.75" customHeight="1" x14ac:dyDescent="0.2">
      <c r="A16" s="327"/>
      <c r="B16" s="327"/>
      <c r="C16" s="107" t="s">
        <v>198</v>
      </c>
      <c r="D16" s="754" t="s">
        <v>198</v>
      </c>
      <c r="E16" s="777">
        <v>17</v>
      </c>
      <c r="F16" s="777">
        <v>38.299999999999997</v>
      </c>
      <c r="G16" s="777">
        <v>15.4</v>
      </c>
      <c r="H16" s="777">
        <v>18.899999999999999</v>
      </c>
      <c r="I16" s="108">
        <f t="shared" si="0"/>
        <v>1.2272727272727271</v>
      </c>
      <c r="J16" s="828"/>
      <c r="K16" s="331"/>
      <c r="L16" s="98"/>
      <c r="M16" s="1465"/>
      <c r="P16" s="1466"/>
      <c r="Q16" s="1469"/>
      <c r="R16" s="1468"/>
    </row>
    <row r="17" spans="1:24" ht="12.75" customHeight="1" x14ac:dyDescent="0.2">
      <c r="A17" s="327"/>
      <c r="B17" s="327"/>
      <c r="C17" s="107" t="s">
        <v>370</v>
      </c>
      <c r="D17" s="754" t="s">
        <v>370</v>
      </c>
      <c r="E17" s="777">
        <v>6.4</v>
      </c>
      <c r="F17" s="777">
        <v>13.9</v>
      </c>
      <c r="G17" s="777">
        <v>7.3</v>
      </c>
      <c r="H17" s="777">
        <v>5.4</v>
      </c>
      <c r="I17" s="108">
        <f t="shared" si="0"/>
        <v>0.73972602739726034</v>
      </c>
      <c r="J17" s="828"/>
      <c r="K17" s="331"/>
      <c r="L17" s="98"/>
      <c r="M17" s="1465"/>
      <c r="P17" s="1466"/>
      <c r="Q17" s="1469"/>
      <c r="R17" s="1468"/>
    </row>
    <row r="18" spans="1:24" ht="12.75" customHeight="1" x14ac:dyDescent="0.2">
      <c r="A18" s="327"/>
      <c r="B18" s="327"/>
      <c r="C18" s="107" t="s">
        <v>199</v>
      </c>
      <c r="D18" s="754" t="s">
        <v>199</v>
      </c>
      <c r="E18" s="777">
        <v>8.6999999999999993</v>
      </c>
      <c r="F18" s="777">
        <v>20.7</v>
      </c>
      <c r="G18" s="777">
        <v>8.9</v>
      </c>
      <c r="H18" s="777">
        <v>8.5</v>
      </c>
      <c r="I18" s="108">
        <f t="shared" si="0"/>
        <v>0.9550561797752809</v>
      </c>
      <c r="J18" s="828"/>
      <c r="K18" s="331"/>
      <c r="L18" s="98"/>
      <c r="M18" s="1465"/>
      <c r="N18" s="1471"/>
      <c r="Q18" s="1469"/>
      <c r="R18" s="1468"/>
    </row>
    <row r="19" spans="1:24" ht="12.75" customHeight="1" x14ac:dyDescent="0.2">
      <c r="A19" s="327"/>
      <c r="B19" s="327"/>
      <c r="C19" s="107" t="s">
        <v>200</v>
      </c>
      <c r="D19" s="754" t="s">
        <v>200</v>
      </c>
      <c r="E19" s="777">
        <v>9.6</v>
      </c>
      <c r="F19" s="777">
        <v>22.9</v>
      </c>
      <c r="G19" s="777">
        <v>9.6999999999999993</v>
      </c>
      <c r="H19" s="777">
        <v>9.5</v>
      </c>
      <c r="I19" s="108">
        <f t="shared" si="0"/>
        <v>0.97938144329896915</v>
      </c>
      <c r="J19" s="828"/>
      <c r="K19" s="331"/>
      <c r="L19" s="98"/>
      <c r="M19" s="1465"/>
      <c r="N19" s="1471"/>
      <c r="Q19" s="1469"/>
      <c r="R19" s="1468"/>
    </row>
    <row r="20" spans="1:24" s="111" customFormat="1" ht="12.75" customHeight="1" x14ac:dyDescent="0.2">
      <c r="A20" s="373"/>
      <c r="B20" s="327"/>
      <c r="C20" s="107" t="s">
        <v>352</v>
      </c>
      <c r="D20" s="754" t="s">
        <v>371</v>
      </c>
      <c r="E20" s="777">
        <v>21.3</v>
      </c>
      <c r="F20" s="777">
        <v>43</v>
      </c>
      <c r="G20" s="777">
        <v>17.8</v>
      </c>
      <c r="H20" s="777">
        <v>25.5</v>
      </c>
      <c r="I20" s="108">
        <f t="shared" si="0"/>
        <v>1.4325842696629212</v>
      </c>
      <c r="J20" s="829"/>
      <c r="K20" s="332"/>
      <c r="L20" s="110"/>
      <c r="M20" s="1465"/>
      <c r="N20" s="1472"/>
      <c r="O20" s="1472"/>
      <c r="P20" s="1472"/>
      <c r="Q20" s="1473"/>
      <c r="R20" s="1468"/>
      <c r="S20" s="1472"/>
      <c r="T20" s="1472"/>
      <c r="U20" s="1472"/>
      <c r="V20" s="1472"/>
      <c r="W20" s="1472"/>
      <c r="X20" s="1472"/>
    </row>
    <row r="21" spans="1:24" ht="12.75" customHeight="1" x14ac:dyDescent="0.2">
      <c r="A21" s="327"/>
      <c r="B21" s="327"/>
      <c r="C21" s="107" t="s">
        <v>201</v>
      </c>
      <c r="D21" s="754" t="s">
        <v>378</v>
      </c>
      <c r="E21" s="777">
        <v>4.9000000000000004</v>
      </c>
      <c r="F21" s="777">
        <v>8.9</v>
      </c>
      <c r="G21" s="777">
        <v>4.5999999999999996</v>
      </c>
      <c r="H21" s="777">
        <v>5.4</v>
      </c>
      <c r="I21" s="108">
        <f t="shared" si="0"/>
        <v>1.173913043478261</v>
      </c>
      <c r="J21" s="828"/>
      <c r="K21" s="331"/>
      <c r="L21" s="98"/>
      <c r="M21" s="1465"/>
      <c r="Q21" s="1469"/>
      <c r="R21" s="1468"/>
    </row>
    <row r="22" spans="1:24" s="113" customFormat="1" ht="12.75" customHeight="1" x14ac:dyDescent="0.2">
      <c r="A22" s="374"/>
      <c r="B22" s="327"/>
      <c r="C22" s="107" t="s">
        <v>202</v>
      </c>
      <c r="D22" s="754" t="s">
        <v>202</v>
      </c>
      <c r="E22" s="777">
        <v>6.1</v>
      </c>
      <c r="F22" s="777">
        <v>15.7</v>
      </c>
      <c r="G22" s="777">
        <v>7.2</v>
      </c>
      <c r="H22" s="777">
        <v>4.9000000000000004</v>
      </c>
      <c r="I22" s="108">
        <f t="shared" si="0"/>
        <v>0.68055555555555558</v>
      </c>
      <c r="J22" s="829"/>
      <c r="K22" s="333"/>
      <c r="L22" s="112"/>
      <c r="M22" s="1465"/>
      <c r="N22" s="1474"/>
      <c r="O22" s="1474"/>
      <c r="P22" s="1474"/>
      <c r="Q22" s="1475"/>
      <c r="R22" s="1468"/>
      <c r="S22" s="1474"/>
      <c r="T22" s="1474"/>
      <c r="U22" s="1474"/>
      <c r="V22" s="1474"/>
      <c r="W22" s="1474"/>
      <c r="X22" s="1474"/>
    </row>
    <row r="23" spans="1:24" s="115" customFormat="1" ht="12.75" customHeight="1" x14ac:dyDescent="0.2">
      <c r="A23" s="334"/>
      <c r="B23" s="334"/>
      <c r="C23" s="107" t="s">
        <v>203</v>
      </c>
      <c r="D23" s="754" t="s">
        <v>203</v>
      </c>
      <c r="E23" s="777">
        <v>11.1</v>
      </c>
      <c r="F23" s="777">
        <v>35.1</v>
      </c>
      <c r="G23" s="777">
        <v>10.3</v>
      </c>
      <c r="H23" s="777">
        <v>12.2</v>
      </c>
      <c r="I23" s="108">
        <f t="shared" si="0"/>
        <v>1.1844660194174756</v>
      </c>
      <c r="J23" s="828"/>
      <c r="K23" s="331"/>
      <c r="L23" s="114"/>
      <c r="M23" s="1465"/>
      <c r="N23" s="1471"/>
      <c r="O23" s="1471"/>
      <c r="P23" s="1471"/>
      <c r="Q23" s="1469"/>
      <c r="R23" s="1468"/>
      <c r="S23" s="1471"/>
      <c r="T23" s="1471"/>
      <c r="U23" s="1471"/>
      <c r="V23" s="1471"/>
      <c r="W23" s="1471"/>
      <c r="X23" s="1471"/>
    </row>
    <row r="24" spans="1:24" ht="12.75" customHeight="1" x14ac:dyDescent="0.2">
      <c r="A24" s="327"/>
      <c r="B24" s="327"/>
      <c r="C24" s="107" t="s">
        <v>204</v>
      </c>
      <c r="D24" s="754" t="s">
        <v>204</v>
      </c>
      <c r="E24" s="777">
        <v>6</v>
      </c>
      <c r="F24" s="777">
        <v>17.8</v>
      </c>
      <c r="G24" s="777">
        <v>6.2</v>
      </c>
      <c r="H24" s="777">
        <v>5.8</v>
      </c>
      <c r="I24" s="108">
        <f t="shared" si="0"/>
        <v>0.93548387096774188</v>
      </c>
      <c r="J24" s="828"/>
      <c r="K24" s="331"/>
      <c r="L24" s="98"/>
      <c r="M24" s="1465"/>
      <c r="Q24" s="1469"/>
      <c r="R24" s="1468"/>
    </row>
    <row r="25" spans="1:24" ht="12.75" customHeight="1" x14ac:dyDescent="0.2">
      <c r="A25" s="327"/>
      <c r="B25" s="327"/>
      <c r="C25" s="107" t="s">
        <v>205</v>
      </c>
      <c r="D25" s="754" t="s">
        <v>205</v>
      </c>
      <c r="E25" s="777">
        <v>4</v>
      </c>
      <c r="F25" s="777">
        <v>10.8</v>
      </c>
      <c r="G25" s="777">
        <v>4</v>
      </c>
      <c r="H25" s="777">
        <v>4</v>
      </c>
      <c r="I25" s="108">
        <f t="shared" si="0"/>
        <v>1</v>
      </c>
      <c r="J25" s="828"/>
      <c r="K25" s="331"/>
      <c r="L25" s="98"/>
      <c r="M25" s="1465"/>
      <c r="Q25" s="1469"/>
      <c r="R25" s="1468"/>
    </row>
    <row r="26" spans="1:24" s="117" customFormat="1" ht="12.75" customHeight="1" x14ac:dyDescent="0.2">
      <c r="A26" s="335"/>
      <c r="B26" s="335"/>
      <c r="C26" s="105" t="s">
        <v>73</v>
      </c>
      <c r="D26" s="830" t="s">
        <v>73</v>
      </c>
      <c r="E26" s="831">
        <v>9.1</v>
      </c>
      <c r="F26" s="831">
        <v>23.8</v>
      </c>
      <c r="G26" s="831">
        <v>8.6</v>
      </c>
      <c r="H26" s="831">
        <v>9.6</v>
      </c>
      <c r="I26" s="832">
        <f t="shared" si="0"/>
        <v>1.1162790697674418</v>
      </c>
      <c r="J26" s="829"/>
      <c r="K26" s="336"/>
      <c r="L26" s="116"/>
      <c r="M26" s="1465"/>
      <c r="N26" s="1476"/>
      <c r="O26" s="1476"/>
      <c r="P26" s="1476"/>
      <c r="Q26" s="1475"/>
      <c r="R26" s="1468"/>
      <c r="S26" s="1476"/>
      <c r="T26" s="1476"/>
      <c r="U26" s="1476"/>
      <c r="V26" s="1476"/>
      <c r="W26" s="1476"/>
      <c r="X26" s="1476"/>
    </row>
    <row r="27" spans="1:24" s="119" customFormat="1" ht="12.75" customHeight="1" x14ac:dyDescent="0.2">
      <c r="A27" s="337"/>
      <c r="B27" s="375"/>
      <c r="C27" s="379" t="s">
        <v>206</v>
      </c>
      <c r="D27" s="755" t="s">
        <v>206</v>
      </c>
      <c r="E27" s="778">
        <v>9.1</v>
      </c>
      <c r="F27" s="778">
        <v>18.899999999999999</v>
      </c>
      <c r="G27" s="778">
        <v>8.6999999999999993</v>
      </c>
      <c r="H27" s="778">
        <v>9.4</v>
      </c>
      <c r="I27" s="833">
        <f t="shared" si="0"/>
        <v>1.0804597701149428</v>
      </c>
      <c r="J27" s="834"/>
      <c r="K27" s="338"/>
      <c r="L27" s="118"/>
      <c r="M27" s="1465"/>
      <c r="N27" s="1477"/>
      <c r="O27" s="1477"/>
      <c r="P27" s="1477"/>
      <c r="Q27" s="1462"/>
      <c r="R27" s="1477"/>
      <c r="S27" s="1477"/>
      <c r="T27" s="1477"/>
      <c r="U27" s="1477"/>
      <c r="V27" s="1477"/>
      <c r="W27" s="1477"/>
      <c r="X27" s="1477"/>
    </row>
    <row r="28" spans="1:24" ht="12.75" customHeight="1" x14ac:dyDescent="0.2">
      <c r="A28" s="327"/>
      <c r="B28" s="327"/>
      <c r="C28" s="107" t="s">
        <v>207</v>
      </c>
      <c r="D28" s="754" t="s">
        <v>207</v>
      </c>
      <c r="E28" s="777">
        <v>6.1</v>
      </c>
      <c r="F28" s="777">
        <v>13.9</v>
      </c>
      <c r="G28" s="777">
        <v>6.5</v>
      </c>
      <c r="H28" s="777">
        <v>5.7</v>
      </c>
      <c r="I28" s="108">
        <f t="shared" si="0"/>
        <v>0.87692307692307692</v>
      </c>
      <c r="J28" s="828"/>
      <c r="K28" s="331"/>
      <c r="L28" s="98"/>
      <c r="M28" s="1465"/>
    </row>
    <row r="29" spans="1:24" ht="12.75" customHeight="1" x14ac:dyDescent="0.2">
      <c r="A29" s="327"/>
      <c r="B29" s="327"/>
      <c r="C29" s="107" t="s">
        <v>208</v>
      </c>
      <c r="D29" s="754" t="s">
        <v>208</v>
      </c>
      <c r="E29" s="777">
        <v>5.7</v>
      </c>
      <c r="F29" s="777">
        <v>11.2</v>
      </c>
      <c r="G29" s="777">
        <v>5.5</v>
      </c>
      <c r="H29" s="777">
        <v>5.9</v>
      </c>
      <c r="I29" s="108">
        <f t="shared" si="0"/>
        <v>1.0727272727272728</v>
      </c>
      <c r="J29" s="828"/>
      <c r="K29" s="331"/>
      <c r="L29" s="98"/>
      <c r="M29" s="1465"/>
    </row>
    <row r="30" spans="1:24" ht="12.75" customHeight="1" x14ac:dyDescent="0.2">
      <c r="A30" s="327"/>
      <c r="B30" s="327"/>
      <c r="C30" s="107" t="s">
        <v>354</v>
      </c>
      <c r="D30" s="754" t="s">
        <v>373</v>
      </c>
      <c r="E30" s="777">
        <v>4.3</v>
      </c>
      <c r="F30" s="777">
        <v>10.7</v>
      </c>
      <c r="G30" s="777">
        <v>3.9</v>
      </c>
      <c r="H30" s="777">
        <v>4.5999999999999996</v>
      </c>
      <c r="I30" s="108">
        <f t="shared" si="0"/>
        <v>1.1794871794871795</v>
      </c>
      <c r="J30" s="828"/>
      <c r="K30" s="331"/>
      <c r="L30" s="98"/>
      <c r="M30" s="1465"/>
    </row>
    <row r="31" spans="1:24" ht="12.75" customHeight="1" x14ac:dyDescent="0.2">
      <c r="A31" s="327"/>
      <c r="B31" s="327"/>
      <c r="C31" s="107" t="s">
        <v>341</v>
      </c>
      <c r="D31" s="754" t="s">
        <v>374</v>
      </c>
      <c r="E31" s="777">
        <v>8.8000000000000007</v>
      </c>
      <c r="F31" s="777">
        <v>15</v>
      </c>
      <c r="G31" s="777">
        <v>10.199999999999999</v>
      </c>
      <c r="H31" s="777">
        <v>7.5</v>
      </c>
      <c r="I31" s="108">
        <f t="shared" si="0"/>
        <v>0.73529411764705888</v>
      </c>
      <c r="J31" s="828"/>
      <c r="K31" s="331"/>
      <c r="L31" s="98"/>
      <c r="M31" s="1465"/>
    </row>
    <row r="32" spans="1:24" ht="12.75" customHeight="1" x14ac:dyDescent="0.2">
      <c r="A32" s="327"/>
      <c r="B32" s="327"/>
      <c r="C32" s="107" t="s">
        <v>240</v>
      </c>
      <c r="D32" s="754" t="s">
        <v>379</v>
      </c>
      <c r="E32" s="777">
        <v>7</v>
      </c>
      <c r="F32" s="777">
        <v>13</v>
      </c>
      <c r="G32" s="777">
        <v>8.6999999999999993</v>
      </c>
      <c r="H32" s="777">
        <v>5.4</v>
      </c>
      <c r="I32" s="108">
        <f t="shared" si="0"/>
        <v>0.62068965517241392</v>
      </c>
      <c r="J32" s="828"/>
      <c r="K32" s="331"/>
      <c r="L32" s="98"/>
      <c r="M32" s="1465"/>
    </row>
    <row r="33" spans="1:24" s="122" customFormat="1" ht="12.75" customHeight="1" x14ac:dyDescent="0.2">
      <c r="A33" s="376"/>
      <c r="B33" s="327"/>
      <c r="C33" s="107" t="s">
        <v>209</v>
      </c>
      <c r="D33" s="754" t="s">
        <v>209</v>
      </c>
      <c r="E33" s="777">
        <v>5</v>
      </c>
      <c r="F33" s="777">
        <v>15</v>
      </c>
      <c r="G33" s="777">
        <v>5</v>
      </c>
      <c r="H33" s="777">
        <v>4.8</v>
      </c>
      <c r="I33" s="108">
        <f t="shared" si="0"/>
        <v>0.96</v>
      </c>
      <c r="J33" s="828"/>
      <c r="K33" s="339"/>
      <c r="L33" s="120"/>
      <c r="M33" s="1465"/>
      <c r="N33" s="1478"/>
      <c r="O33" s="1478"/>
      <c r="P33" s="1478"/>
      <c r="Q33" s="1478"/>
      <c r="R33" s="1478"/>
      <c r="S33" s="1478"/>
      <c r="T33" s="1478"/>
      <c r="U33" s="1478"/>
      <c r="V33" s="1478"/>
      <c r="W33" s="1478"/>
      <c r="X33" s="1478"/>
    </row>
    <row r="34" spans="1:24" ht="12.75" customHeight="1" x14ac:dyDescent="0.2">
      <c r="A34" s="327"/>
      <c r="B34" s="327"/>
      <c r="C34" s="107" t="s">
        <v>353</v>
      </c>
      <c r="D34" s="754" t="s">
        <v>372</v>
      </c>
      <c r="E34" s="777">
        <v>4.3</v>
      </c>
      <c r="F34" s="777">
        <v>11.8</v>
      </c>
      <c r="G34" s="777">
        <v>4.4000000000000004</v>
      </c>
      <c r="H34" s="777">
        <v>4.2</v>
      </c>
      <c r="I34" s="108">
        <f t="shared" si="0"/>
        <v>0.95454545454545447</v>
      </c>
      <c r="J34" s="828"/>
      <c r="K34" s="331"/>
      <c r="L34" s="98"/>
      <c r="M34" s="1465"/>
    </row>
    <row r="35" spans="1:24" ht="12.75" customHeight="1" x14ac:dyDescent="0.2">
      <c r="A35" s="327"/>
      <c r="B35" s="327"/>
      <c r="C35" s="107" t="s">
        <v>210</v>
      </c>
      <c r="D35" s="754" t="s">
        <v>210</v>
      </c>
      <c r="E35" s="777">
        <v>2.9</v>
      </c>
      <c r="F35" s="777">
        <v>7.8</v>
      </c>
      <c r="G35" s="777">
        <v>2.4</v>
      </c>
      <c r="H35" s="777">
        <v>3.5</v>
      </c>
      <c r="I35" s="108">
        <f t="shared" si="0"/>
        <v>1.4583333333333335</v>
      </c>
      <c r="J35" s="828"/>
      <c r="K35" s="331"/>
      <c r="L35" s="98"/>
      <c r="M35" s="1465"/>
    </row>
    <row r="36" spans="1:24" s="113" customFormat="1" ht="12.75" customHeight="1" x14ac:dyDescent="0.2">
      <c r="A36" s="374"/>
      <c r="B36" s="327"/>
      <c r="C36" s="107" t="s">
        <v>375</v>
      </c>
      <c r="D36" s="754" t="s">
        <v>375</v>
      </c>
      <c r="E36" s="777">
        <v>5</v>
      </c>
      <c r="F36" s="777">
        <v>16.8</v>
      </c>
      <c r="G36" s="777">
        <v>5.9</v>
      </c>
      <c r="H36" s="777">
        <v>3.7</v>
      </c>
      <c r="I36" s="108">
        <f t="shared" si="0"/>
        <v>0.6271186440677966</v>
      </c>
      <c r="J36" s="829"/>
      <c r="K36" s="333"/>
      <c r="L36" s="112"/>
      <c r="M36" s="1465"/>
      <c r="N36" s="1474"/>
      <c r="O36" s="1474"/>
      <c r="P36" s="1474"/>
      <c r="Q36" s="1474"/>
      <c r="R36" s="1474"/>
      <c r="S36" s="1474"/>
      <c r="T36" s="1474"/>
      <c r="U36" s="1474"/>
      <c r="V36" s="1474"/>
      <c r="W36" s="1474"/>
      <c r="X36" s="1474"/>
    </row>
    <row r="37" spans="1:24" ht="12.75" customHeight="1" x14ac:dyDescent="0.2">
      <c r="A37" s="327"/>
      <c r="B37" s="327"/>
      <c r="C37" s="107" t="s">
        <v>211</v>
      </c>
      <c r="D37" s="754" t="s">
        <v>211</v>
      </c>
      <c r="E37" s="777">
        <v>6.5</v>
      </c>
      <c r="F37" s="777">
        <v>17.399999999999999</v>
      </c>
      <c r="G37" s="777">
        <v>6.7</v>
      </c>
      <c r="H37" s="777">
        <v>6.3</v>
      </c>
      <c r="I37" s="108">
        <f t="shared" si="0"/>
        <v>0.94029850746268651</v>
      </c>
      <c r="J37" s="828"/>
      <c r="K37" s="331"/>
      <c r="L37" s="98"/>
      <c r="M37" s="1465"/>
    </row>
    <row r="38" spans="1:24" s="119" customFormat="1" ht="12.75" customHeight="1" x14ac:dyDescent="0.2">
      <c r="A38" s="337"/>
      <c r="B38" s="377"/>
      <c r="C38" s="379" t="s">
        <v>212</v>
      </c>
      <c r="D38" s="755" t="s">
        <v>380</v>
      </c>
      <c r="E38" s="778">
        <v>7.6</v>
      </c>
      <c r="F38" s="778">
        <v>16.8</v>
      </c>
      <c r="G38" s="778">
        <v>7.4</v>
      </c>
      <c r="H38" s="778">
        <v>7.8</v>
      </c>
      <c r="I38" s="833">
        <f t="shared" si="0"/>
        <v>1.0540540540540539</v>
      </c>
      <c r="J38" s="834"/>
      <c r="K38" s="338"/>
      <c r="L38" s="118"/>
      <c r="M38" s="1465"/>
      <c r="N38" s="1477"/>
      <c r="O38" s="1477"/>
      <c r="P38" s="1477"/>
      <c r="Q38" s="1477"/>
      <c r="R38" s="1477"/>
      <c r="S38" s="1477"/>
      <c r="T38" s="1477"/>
      <c r="U38" s="1477"/>
      <c r="V38" s="1477"/>
      <c r="W38" s="1477"/>
      <c r="X38" s="1477"/>
    </row>
    <row r="39" spans="1:24" ht="23.25" customHeight="1" x14ac:dyDescent="0.2">
      <c r="A39" s="327"/>
      <c r="B39" s="327"/>
      <c r="C39" s="107" t="s">
        <v>396</v>
      </c>
      <c r="D39" s="756" t="s">
        <v>396</v>
      </c>
      <c r="E39" s="777">
        <v>4.4000000000000004</v>
      </c>
      <c r="F39" s="777">
        <v>9.1</v>
      </c>
      <c r="G39" s="777">
        <v>4.4000000000000004</v>
      </c>
      <c r="H39" s="777">
        <v>4.4000000000000004</v>
      </c>
      <c r="I39" s="108">
        <f t="shared" si="0"/>
        <v>1</v>
      </c>
      <c r="J39" s="828"/>
      <c r="K39" s="331"/>
      <c r="L39" s="98"/>
      <c r="M39" s="1465"/>
    </row>
    <row r="40" spans="1:24" s="128" customFormat="1" ht="12" customHeight="1" x14ac:dyDescent="0.2">
      <c r="A40" s="378"/>
      <c r="B40" s="327"/>
      <c r="C40" s="123"/>
      <c r="D40" s="124"/>
      <c r="E40" s="125"/>
      <c r="F40" s="125"/>
      <c r="G40" s="126"/>
      <c r="H40" s="126"/>
      <c r="I40" s="126"/>
      <c r="J40" s="126"/>
      <c r="K40" s="340"/>
      <c r="L40" s="127"/>
      <c r="M40" s="1461"/>
      <c r="N40" s="1479"/>
      <c r="O40" s="1479"/>
      <c r="P40" s="1479"/>
      <c r="Q40" s="1479"/>
      <c r="R40" s="1479"/>
      <c r="S40" s="1479"/>
      <c r="T40" s="1479"/>
      <c r="U40" s="1479"/>
      <c r="V40" s="1479"/>
      <c r="W40" s="1479"/>
      <c r="X40" s="1479"/>
    </row>
    <row r="41" spans="1:24" ht="17.25" customHeight="1" x14ac:dyDescent="0.2">
      <c r="A41" s="327"/>
      <c r="B41" s="327"/>
      <c r="C41" s="861"/>
      <c r="D41" s="861"/>
      <c r="E41" s="862"/>
      <c r="F41" s="1755"/>
      <c r="G41" s="1755"/>
      <c r="H41" s="1755"/>
      <c r="I41" s="1755"/>
      <c r="J41" s="1755"/>
      <c r="K41" s="341"/>
      <c r="L41" s="96"/>
    </row>
    <row r="42" spans="1:24" ht="17.25" customHeight="1" x14ac:dyDescent="0.2">
      <c r="A42" s="327"/>
      <c r="B42" s="327"/>
      <c r="C42" s="861"/>
      <c r="D42" s="1763" t="s">
        <v>568</v>
      </c>
      <c r="E42" s="1763"/>
      <c r="F42" s="1763"/>
      <c r="G42" s="863"/>
      <c r="H42" s="863"/>
      <c r="I42" s="1755"/>
      <c r="J42" s="1755"/>
      <c r="K42" s="341"/>
      <c r="L42" s="96"/>
      <c r="N42" s="1765"/>
      <c r="O42" s="1765"/>
      <c r="P42" s="1765"/>
      <c r="Q42" s="1765"/>
      <c r="R42" s="1765"/>
      <c r="T42" s="1471"/>
    </row>
    <row r="43" spans="1:24" ht="17.25" customHeight="1" x14ac:dyDescent="0.2">
      <c r="A43" s="327"/>
      <c r="B43" s="327"/>
      <c r="C43" s="861"/>
      <c r="D43" s="1763"/>
      <c r="E43" s="1763"/>
      <c r="F43" s="1763"/>
      <c r="G43" s="863"/>
      <c r="H43" s="863"/>
      <c r="I43" s="1755"/>
      <c r="J43" s="1755"/>
      <c r="K43" s="341"/>
      <c r="L43" s="96"/>
      <c r="N43" s="1765"/>
      <c r="O43" s="1765"/>
      <c r="P43" s="1765"/>
      <c r="Q43" s="1765"/>
      <c r="R43" s="1765"/>
    </row>
    <row r="44" spans="1:24" ht="17.25" customHeight="1" x14ac:dyDescent="0.2">
      <c r="A44" s="327"/>
      <c r="B44" s="327"/>
      <c r="C44" s="861"/>
      <c r="D44" s="1754" t="s">
        <v>569</v>
      </c>
      <c r="E44" s="1754"/>
      <c r="F44" s="1754"/>
      <c r="G44" s="863"/>
      <c r="H44" s="863"/>
      <c r="I44" s="1755"/>
      <c r="J44" s="1755"/>
      <c r="K44" s="341"/>
      <c r="L44" s="96"/>
      <c r="N44" s="1765"/>
      <c r="O44" s="1765"/>
      <c r="P44" s="1765"/>
      <c r="Q44" s="1765"/>
      <c r="R44" s="1765"/>
    </row>
    <row r="45" spans="1:24" ht="17.25" customHeight="1" x14ac:dyDescent="0.2">
      <c r="A45" s="327"/>
      <c r="B45" s="327"/>
      <c r="C45" s="861"/>
      <c r="D45" s="1754"/>
      <c r="E45" s="1754"/>
      <c r="F45" s="1754"/>
      <c r="G45" s="863"/>
      <c r="H45" s="863"/>
      <c r="I45" s="1755"/>
      <c r="J45" s="1755"/>
      <c r="K45" s="341"/>
      <c r="L45" s="96"/>
    </row>
    <row r="46" spans="1:24" ht="17.25" customHeight="1" x14ac:dyDescent="0.2">
      <c r="A46" s="327"/>
      <c r="B46" s="327"/>
      <c r="C46" s="861"/>
      <c r="D46" s="1754"/>
      <c r="E46" s="1754"/>
      <c r="F46" s="1754"/>
      <c r="G46" s="863"/>
      <c r="H46" s="863"/>
      <c r="I46" s="1755"/>
      <c r="J46" s="1755"/>
      <c r="K46" s="341"/>
      <c r="L46" s="96"/>
      <c r="N46" s="1765"/>
      <c r="O46" s="1765"/>
      <c r="P46" s="1765"/>
      <c r="Q46" s="1765"/>
      <c r="R46" s="1765"/>
      <c r="T46" s="1471"/>
    </row>
    <row r="47" spans="1:24" ht="17.25" customHeight="1" x14ac:dyDescent="0.2">
      <c r="A47" s="327"/>
      <c r="B47" s="327"/>
      <c r="C47" s="861"/>
      <c r="D47" s="1754" t="s">
        <v>570</v>
      </c>
      <c r="E47" s="1754"/>
      <c r="F47" s="1754"/>
      <c r="G47" s="863"/>
      <c r="H47" s="863"/>
      <c r="I47" s="1755"/>
      <c r="J47" s="1755"/>
      <c r="K47" s="341"/>
      <c r="L47" s="96"/>
      <c r="N47" s="1765"/>
      <c r="O47" s="1765"/>
      <c r="P47" s="1765"/>
      <c r="Q47" s="1765"/>
      <c r="R47" s="1765"/>
    </row>
    <row r="48" spans="1:24" ht="17.25" customHeight="1" x14ac:dyDescent="0.2">
      <c r="A48" s="327"/>
      <c r="B48" s="327"/>
      <c r="C48" s="861"/>
      <c r="D48" s="1754"/>
      <c r="E48" s="1754"/>
      <c r="F48" s="1754"/>
      <c r="G48" s="863"/>
      <c r="H48" s="863"/>
      <c r="I48" s="1755"/>
      <c r="J48" s="1755"/>
      <c r="K48" s="341"/>
      <c r="L48" s="96"/>
      <c r="N48" s="1765"/>
      <c r="O48" s="1765"/>
      <c r="P48" s="1765"/>
      <c r="Q48" s="1765"/>
      <c r="R48" s="1765"/>
    </row>
    <row r="49" spans="1:24" ht="17.25" customHeight="1" x14ac:dyDescent="0.2">
      <c r="A49" s="327"/>
      <c r="B49" s="327"/>
      <c r="C49" s="861"/>
      <c r="D49" s="1754"/>
      <c r="E49" s="1754"/>
      <c r="F49" s="1754"/>
      <c r="G49" s="863"/>
      <c r="H49" s="863"/>
      <c r="I49" s="1755"/>
      <c r="J49" s="1755"/>
      <c r="K49" s="341"/>
      <c r="L49" s="96"/>
      <c r="N49" s="1765"/>
      <c r="O49" s="1765"/>
      <c r="P49" s="1765"/>
      <c r="Q49" s="1765"/>
      <c r="R49" s="1765"/>
      <c r="T49" s="1764"/>
      <c r="U49" s="1765"/>
      <c r="V49" s="1765"/>
      <c r="W49" s="1765"/>
      <c r="X49" s="1765"/>
    </row>
    <row r="50" spans="1:24" ht="17.25" customHeight="1" x14ac:dyDescent="0.2">
      <c r="A50" s="327"/>
      <c r="B50" s="327"/>
      <c r="C50" s="861"/>
      <c r="D50" s="1754" t="s">
        <v>571</v>
      </c>
      <c r="E50" s="1754"/>
      <c r="F50" s="1754"/>
      <c r="G50" s="863"/>
      <c r="H50" s="863"/>
      <c r="I50" s="1755"/>
      <c r="J50" s="1755"/>
      <c r="K50" s="341"/>
      <c r="L50" s="96"/>
      <c r="N50" s="1765"/>
      <c r="O50" s="1765"/>
      <c r="P50" s="1765"/>
      <c r="Q50" s="1765"/>
      <c r="R50" s="1765"/>
      <c r="T50" s="1765"/>
      <c r="U50" s="1765"/>
      <c r="V50" s="1765"/>
      <c r="W50" s="1765"/>
      <c r="X50" s="1765"/>
    </row>
    <row r="51" spans="1:24" ht="17.25" customHeight="1" x14ac:dyDescent="0.2">
      <c r="A51" s="327"/>
      <c r="B51" s="327"/>
      <c r="C51" s="861"/>
      <c r="D51" s="1754"/>
      <c r="E51" s="1754"/>
      <c r="F51" s="1754"/>
      <c r="G51" s="863"/>
      <c r="H51" s="863"/>
      <c r="I51" s="1755"/>
      <c r="J51" s="1755"/>
      <c r="K51" s="341"/>
      <c r="L51" s="96"/>
      <c r="N51" s="1765"/>
      <c r="O51" s="1765"/>
      <c r="P51" s="1765"/>
      <c r="Q51" s="1765"/>
      <c r="R51" s="1765"/>
      <c r="T51" s="1765"/>
      <c r="U51" s="1765"/>
      <c r="V51" s="1765"/>
      <c r="W51" s="1765"/>
      <c r="X51" s="1765"/>
    </row>
    <row r="52" spans="1:24" ht="17.25" customHeight="1" x14ac:dyDescent="0.2">
      <c r="A52" s="327"/>
      <c r="B52" s="327"/>
      <c r="C52" s="861"/>
      <c r="D52" s="1754"/>
      <c r="E52" s="1754"/>
      <c r="F52" s="1754"/>
      <c r="G52" s="863"/>
      <c r="H52" s="863"/>
      <c r="I52" s="1755"/>
      <c r="J52" s="1755"/>
      <c r="K52" s="341"/>
      <c r="L52" s="96"/>
    </row>
    <row r="53" spans="1:24" s="122" customFormat="1" ht="17.25" customHeight="1" x14ac:dyDescent="0.2">
      <c r="A53" s="376"/>
      <c r="B53" s="327"/>
      <c r="C53" s="861"/>
      <c r="D53" s="1763" t="s">
        <v>572</v>
      </c>
      <c r="E53" s="1763"/>
      <c r="F53" s="1763"/>
      <c r="G53" s="863"/>
      <c r="H53" s="863"/>
      <c r="I53" s="1755"/>
      <c r="J53" s="1755"/>
      <c r="K53" s="342"/>
      <c r="L53" s="121"/>
      <c r="M53" s="1480"/>
      <c r="N53" s="1771"/>
      <c r="O53" s="1771"/>
      <c r="P53" s="1771"/>
      <c r="Q53" s="1771"/>
      <c r="R53" s="1771"/>
      <c r="S53" s="1478"/>
      <c r="T53" s="1478"/>
      <c r="U53" s="1478"/>
      <c r="V53" s="1478"/>
      <c r="W53" s="1478"/>
      <c r="X53" s="1478"/>
    </row>
    <row r="54" spans="1:24" ht="17.25" customHeight="1" x14ac:dyDescent="0.2">
      <c r="A54" s="327"/>
      <c r="B54" s="327"/>
      <c r="C54" s="861"/>
      <c r="D54" s="1763"/>
      <c r="E54" s="1763"/>
      <c r="F54" s="1763"/>
      <c r="G54" s="863"/>
      <c r="H54" s="863"/>
      <c r="I54" s="1755"/>
      <c r="J54" s="1755"/>
      <c r="K54" s="341"/>
      <c r="L54" s="96"/>
      <c r="N54" s="1771"/>
      <c r="O54" s="1771"/>
      <c r="P54" s="1771"/>
      <c r="Q54" s="1771"/>
      <c r="R54" s="1771"/>
    </row>
    <row r="55" spans="1:24" ht="17.25" customHeight="1" x14ac:dyDescent="0.2">
      <c r="A55" s="327"/>
      <c r="B55" s="327"/>
      <c r="C55" s="861"/>
      <c r="D55" s="1763"/>
      <c r="E55" s="1763"/>
      <c r="F55" s="1763"/>
      <c r="G55" s="863"/>
      <c r="H55" s="863"/>
      <c r="I55" s="1755"/>
      <c r="J55" s="1755"/>
      <c r="K55" s="341"/>
      <c r="L55" s="96"/>
      <c r="N55" s="1771"/>
      <c r="O55" s="1771"/>
      <c r="P55" s="1771"/>
      <c r="Q55" s="1771"/>
      <c r="R55" s="1771"/>
    </row>
    <row r="56" spans="1:24" ht="5.25" customHeight="1" x14ac:dyDescent="0.2">
      <c r="A56" s="327"/>
      <c r="B56" s="327"/>
      <c r="C56" s="861"/>
      <c r="D56" s="863"/>
      <c r="E56" s="863"/>
      <c r="F56" s="863"/>
      <c r="G56" s="863"/>
      <c r="H56" s="863"/>
      <c r="I56" s="1755"/>
      <c r="J56" s="1755"/>
      <c r="K56" s="341"/>
      <c r="L56" s="96"/>
    </row>
    <row r="57" spans="1:24" ht="18.75" customHeight="1" x14ac:dyDescent="0.2">
      <c r="A57" s="327"/>
      <c r="B57" s="327"/>
      <c r="C57" s="861"/>
      <c r="D57" s="861"/>
      <c r="E57" s="862"/>
      <c r="F57" s="1755"/>
      <c r="G57" s="1755"/>
      <c r="H57" s="1755"/>
      <c r="I57" s="1755"/>
      <c r="J57" s="1755"/>
      <c r="K57" s="341"/>
      <c r="L57" s="96"/>
      <c r="N57" s="1481"/>
    </row>
    <row r="58" spans="1:24" ht="18.75" customHeight="1" x14ac:dyDescent="0.2">
      <c r="A58" s="327"/>
      <c r="B58" s="327"/>
      <c r="C58" s="1756" t="s">
        <v>502</v>
      </c>
      <c r="D58" s="1756"/>
      <c r="E58" s="1756"/>
      <c r="F58" s="1756"/>
      <c r="G58" s="1756"/>
      <c r="H58" s="1756"/>
      <c r="I58" s="1756"/>
      <c r="J58" s="1756"/>
      <c r="K58" s="805"/>
      <c r="L58" s="96"/>
    </row>
    <row r="59" spans="1:24" ht="11.25" customHeight="1" x14ac:dyDescent="0.2">
      <c r="A59" s="327"/>
      <c r="B59" s="327"/>
      <c r="C59" s="1757" t="s">
        <v>620</v>
      </c>
      <c r="D59" s="1758"/>
      <c r="E59" s="1758"/>
      <c r="F59" s="1758"/>
      <c r="G59" s="1758"/>
      <c r="H59" s="1758"/>
      <c r="I59" s="1758"/>
      <c r="J59" s="1758"/>
      <c r="K59" s="1759"/>
      <c r="L59" s="96"/>
    </row>
    <row r="60" spans="1:24" ht="13.5" customHeight="1" x14ac:dyDescent="0.2">
      <c r="A60" s="327"/>
      <c r="B60" s="327"/>
      <c r="C60" s="1760"/>
      <c r="D60" s="1761"/>
      <c r="E60" s="1761"/>
      <c r="F60" s="129"/>
      <c r="G60" s="130"/>
      <c r="H60" s="130"/>
      <c r="I60" s="1762">
        <v>42917</v>
      </c>
      <c r="J60" s="1762"/>
      <c r="K60" s="462">
        <v>21</v>
      </c>
      <c r="L60" s="96"/>
    </row>
    <row r="62" spans="1:24" ht="15" x14ac:dyDescent="0.2">
      <c r="E62" s="1066"/>
    </row>
  </sheetData>
  <mergeCells count="35">
    <mergeCell ref="T49:X51"/>
    <mergeCell ref="I52:J52"/>
    <mergeCell ref="I53:J53"/>
    <mergeCell ref="I54:J54"/>
    <mergeCell ref="C4:J4"/>
    <mergeCell ref="C7:D7"/>
    <mergeCell ref="F41:H41"/>
    <mergeCell ref="I41:J41"/>
    <mergeCell ref="I42:J42"/>
    <mergeCell ref="D42:F43"/>
    <mergeCell ref="N42:R44"/>
    <mergeCell ref="N46:R48"/>
    <mergeCell ref="N49:R51"/>
    <mergeCell ref="N53:R55"/>
    <mergeCell ref="D47:F49"/>
    <mergeCell ref="D44:F46"/>
    <mergeCell ref="C58:J58"/>
    <mergeCell ref="C59:K59"/>
    <mergeCell ref="C60:E60"/>
    <mergeCell ref="I60:J60"/>
    <mergeCell ref="I55:J55"/>
    <mergeCell ref="I56:J56"/>
    <mergeCell ref="F57:H57"/>
    <mergeCell ref="I57:J57"/>
    <mergeCell ref="D53:F55"/>
    <mergeCell ref="D50:F52"/>
    <mergeCell ref="I43:J43"/>
    <mergeCell ref="I44:J44"/>
    <mergeCell ref="I45:J45"/>
    <mergeCell ref="I46:J46"/>
    <mergeCell ref="I47:J47"/>
    <mergeCell ref="I48:J48"/>
    <mergeCell ref="I49:J49"/>
    <mergeCell ref="I50:J50"/>
    <mergeCell ref="I51:J51"/>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04"/>
      <c r="C1" s="204"/>
      <c r="D1" s="204"/>
      <c r="E1" s="203"/>
      <c r="F1" s="1505" t="s">
        <v>43</v>
      </c>
      <c r="G1" s="1505"/>
      <c r="H1" s="1505"/>
      <c r="I1" s="4"/>
      <c r="J1" s="4"/>
      <c r="K1" s="4"/>
      <c r="L1" s="4"/>
      <c r="M1" s="4"/>
      <c r="N1" s="4"/>
      <c r="O1" s="4"/>
    </row>
    <row r="2" spans="1:15" ht="13.5" customHeight="1" x14ac:dyDescent="0.2">
      <c r="A2" s="2"/>
      <c r="B2" s="210"/>
      <c r="C2" s="1510"/>
      <c r="D2" s="1510"/>
      <c r="E2" s="1510"/>
      <c r="F2" s="1510"/>
      <c r="G2" s="1510"/>
      <c r="H2" s="4"/>
      <c r="I2" s="4"/>
      <c r="J2" s="4"/>
      <c r="K2" s="4"/>
      <c r="L2" s="4"/>
      <c r="M2" s="4"/>
      <c r="N2" s="4"/>
      <c r="O2" s="4"/>
    </row>
    <row r="3" spans="1:15" x14ac:dyDescent="0.2">
      <c r="A3" s="2"/>
      <c r="B3" s="211"/>
      <c r="C3" s="1510"/>
      <c r="D3" s="1510"/>
      <c r="E3" s="1510"/>
      <c r="F3" s="1510"/>
      <c r="G3" s="1510"/>
      <c r="H3" s="1"/>
      <c r="I3" s="4"/>
      <c r="J3" s="4"/>
      <c r="K3" s="4"/>
      <c r="L3" s="4"/>
      <c r="M3" s="4"/>
      <c r="N3" s="4"/>
      <c r="O3" s="2"/>
    </row>
    <row r="4" spans="1:15" ht="12.75" customHeight="1" x14ac:dyDescent="0.2">
      <c r="A4" s="2"/>
      <c r="B4" s="213"/>
      <c r="C4" s="1503" t="s">
        <v>48</v>
      </c>
      <c r="D4" s="1504"/>
      <c r="E4" s="1504"/>
      <c r="F4" s="1504"/>
      <c r="G4" s="1504"/>
      <c r="H4" s="1504"/>
      <c r="I4" s="4"/>
      <c r="J4" s="4"/>
      <c r="K4" s="4"/>
      <c r="L4" s="4"/>
      <c r="M4" s="17"/>
      <c r="N4" s="4"/>
      <c r="O4" s="2"/>
    </row>
    <row r="5" spans="1:15" s="7" customFormat="1" ht="16.5" customHeight="1" x14ac:dyDescent="0.2">
      <c r="A5" s="6"/>
      <c r="B5" s="212"/>
      <c r="C5" s="1504"/>
      <c r="D5" s="1504"/>
      <c r="E5" s="1504"/>
      <c r="F5" s="1504"/>
      <c r="G5" s="1504"/>
      <c r="H5" s="1504"/>
      <c r="I5" s="4"/>
      <c r="J5" s="4"/>
      <c r="K5" s="4"/>
      <c r="L5" s="4"/>
      <c r="M5" s="17"/>
      <c r="N5" s="4"/>
      <c r="O5" s="6"/>
    </row>
    <row r="6" spans="1:15" ht="11.25" customHeight="1" x14ac:dyDescent="0.2">
      <c r="A6" s="2"/>
      <c r="B6" s="213"/>
      <c r="C6" s="1504"/>
      <c r="D6" s="1504"/>
      <c r="E6" s="1504"/>
      <c r="F6" s="1504"/>
      <c r="G6" s="1504"/>
      <c r="H6" s="1504"/>
      <c r="I6" s="4"/>
      <c r="J6" s="4"/>
      <c r="K6" s="4"/>
      <c r="L6" s="4"/>
      <c r="M6" s="17"/>
      <c r="N6" s="4"/>
      <c r="O6" s="2"/>
    </row>
    <row r="7" spans="1:15" ht="11.25" customHeight="1" x14ac:dyDescent="0.2">
      <c r="A7" s="2"/>
      <c r="B7" s="213"/>
      <c r="C7" s="1504"/>
      <c r="D7" s="1504"/>
      <c r="E7" s="1504"/>
      <c r="F7" s="1504"/>
      <c r="G7" s="1504"/>
      <c r="H7" s="1504"/>
      <c r="I7" s="4"/>
      <c r="J7" s="4"/>
      <c r="K7" s="4"/>
      <c r="L7" s="4"/>
      <c r="M7" s="17"/>
      <c r="N7" s="4"/>
      <c r="O7" s="2"/>
    </row>
    <row r="8" spans="1:15" ht="117" customHeight="1" x14ac:dyDescent="0.2">
      <c r="A8" s="2"/>
      <c r="B8" s="213"/>
      <c r="C8" s="1504"/>
      <c r="D8" s="1504"/>
      <c r="E8" s="1504"/>
      <c r="F8" s="1504"/>
      <c r="G8" s="1504"/>
      <c r="H8" s="1504"/>
      <c r="I8" s="4"/>
      <c r="J8" s="4"/>
      <c r="K8" s="4"/>
      <c r="L8" s="4"/>
      <c r="M8" s="17"/>
      <c r="N8" s="4"/>
      <c r="O8" s="2"/>
    </row>
    <row r="9" spans="1:15" ht="10.5" customHeight="1" x14ac:dyDescent="0.2">
      <c r="A9" s="2"/>
      <c r="B9" s="213"/>
      <c r="C9" s="1504"/>
      <c r="D9" s="1504"/>
      <c r="E9" s="1504"/>
      <c r="F9" s="1504"/>
      <c r="G9" s="1504"/>
      <c r="H9" s="1504"/>
      <c r="I9" s="4"/>
      <c r="J9" s="4"/>
      <c r="K9" s="4"/>
      <c r="L9" s="4"/>
      <c r="M9" s="17"/>
      <c r="N9" s="3"/>
      <c r="O9" s="2"/>
    </row>
    <row r="10" spans="1:15" ht="11.25" customHeight="1" x14ac:dyDescent="0.2">
      <c r="A10" s="2"/>
      <c r="B10" s="213"/>
      <c r="C10" s="1504"/>
      <c r="D10" s="1504"/>
      <c r="E10" s="1504"/>
      <c r="F10" s="1504"/>
      <c r="G10" s="1504"/>
      <c r="H10" s="1504"/>
      <c r="I10" s="4"/>
      <c r="J10" s="4"/>
      <c r="K10" s="4"/>
      <c r="L10" s="4"/>
      <c r="M10" s="17"/>
      <c r="N10" s="3"/>
      <c r="O10" s="2"/>
    </row>
    <row r="11" spans="1:15" ht="3.75" customHeight="1" x14ac:dyDescent="0.2">
      <c r="A11" s="2"/>
      <c r="B11" s="213"/>
      <c r="C11" s="1504"/>
      <c r="D11" s="1504"/>
      <c r="E11" s="1504"/>
      <c r="F11" s="1504"/>
      <c r="G11" s="1504"/>
      <c r="H11" s="1504"/>
      <c r="I11" s="4"/>
      <c r="J11" s="4"/>
      <c r="K11" s="4"/>
      <c r="L11" s="4"/>
      <c r="M11" s="17"/>
      <c r="N11" s="3"/>
      <c r="O11" s="2"/>
    </row>
    <row r="12" spans="1:15" ht="11.25" customHeight="1" x14ac:dyDescent="0.2">
      <c r="A12" s="2"/>
      <c r="B12" s="213"/>
      <c r="C12" s="1504"/>
      <c r="D12" s="1504"/>
      <c r="E12" s="1504"/>
      <c r="F12" s="1504"/>
      <c r="G12" s="1504"/>
      <c r="H12" s="1504"/>
      <c r="I12" s="4"/>
      <c r="J12" s="4"/>
      <c r="K12" s="4"/>
      <c r="L12" s="4"/>
      <c r="M12" s="17"/>
      <c r="N12" s="3"/>
      <c r="O12" s="2"/>
    </row>
    <row r="13" spans="1:15" ht="11.25" customHeight="1" x14ac:dyDescent="0.2">
      <c r="A13" s="2"/>
      <c r="B13" s="213"/>
      <c r="C13" s="1504"/>
      <c r="D13" s="1504"/>
      <c r="E13" s="1504"/>
      <c r="F13" s="1504"/>
      <c r="G13" s="1504"/>
      <c r="H13" s="1504"/>
      <c r="I13" s="4"/>
      <c r="J13" s="4"/>
      <c r="K13" s="4"/>
      <c r="L13" s="4"/>
      <c r="M13" s="17"/>
      <c r="N13" s="3"/>
      <c r="O13" s="2"/>
    </row>
    <row r="14" spans="1:15" ht="15.75" customHeight="1" x14ac:dyDescent="0.2">
      <c r="A14" s="2"/>
      <c r="B14" s="213"/>
      <c r="C14" s="1504"/>
      <c r="D14" s="1504"/>
      <c r="E14" s="1504"/>
      <c r="F14" s="1504"/>
      <c r="G14" s="1504"/>
      <c r="H14" s="1504"/>
      <c r="I14" s="4"/>
      <c r="J14" s="4"/>
      <c r="K14" s="4"/>
      <c r="L14" s="4"/>
      <c r="M14" s="17"/>
      <c r="N14" s="3"/>
      <c r="O14" s="2"/>
    </row>
    <row r="15" spans="1:15" ht="22.5" customHeight="1" x14ac:dyDescent="0.2">
      <c r="A15" s="2"/>
      <c r="B15" s="213"/>
      <c r="C15" s="1504"/>
      <c r="D15" s="1504"/>
      <c r="E15" s="1504"/>
      <c r="F15" s="1504"/>
      <c r="G15" s="1504"/>
      <c r="H15" s="1504"/>
      <c r="I15" s="4"/>
      <c r="J15" s="4"/>
      <c r="K15" s="4"/>
      <c r="L15" s="4"/>
      <c r="M15" s="17"/>
      <c r="N15" s="3"/>
      <c r="O15" s="2"/>
    </row>
    <row r="16" spans="1:15" ht="11.25" customHeight="1" x14ac:dyDescent="0.2">
      <c r="A16" s="2"/>
      <c r="B16" s="213"/>
      <c r="C16" s="1504"/>
      <c r="D16" s="1504"/>
      <c r="E16" s="1504"/>
      <c r="F16" s="1504"/>
      <c r="G16" s="1504"/>
      <c r="H16" s="1504"/>
      <c r="I16" s="4"/>
      <c r="J16" s="4"/>
      <c r="K16" s="4"/>
      <c r="L16" s="4"/>
      <c r="M16" s="17"/>
      <c r="N16" s="3"/>
      <c r="O16" s="2"/>
    </row>
    <row r="17" spans="1:15" ht="11.25" customHeight="1" x14ac:dyDescent="0.2">
      <c r="A17" s="2"/>
      <c r="B17" s="213"/>
      <c r="C17" s="1504"/>
      <c r="D17" s="1504"/>
      <c r="E17" s="1504"/>
      <c r="F17" s="1504"/>
      <c r="G17" s="1504"/>
      <c r="H17" s="1504"/>
      <c r="I17" s="4"/>
      <c r="J17" s="4"/>
      <c r="K17" s="4"/>
      <c r="L17" s="4"/>
      <c r="M17" s="17"/>
      <c r="N17" s="3"/>
      <c r="O17" s="2"/>
    </row>
    <row r="18" spans="1:15" ht="11.25" customHeight="1" x14ac:dyDescent="0.2">
      <c r="A18" s="2"/>
      <c r="B18" s="213"/>
      <c r="C18" s="1504"/>
      <c r="D18" s="1504"/>
      <c r="E18" s="1504"/>
      <c r="F18" s="1504"/>
      <c r="G18" s="1504"/>
      <c r="H18" s="1504"/>
      <c r="I18" s="5"/>
      <c r="J18" s="5"/>
      <c r="K18" s="5"/>
      <c r="L18" s="5"/>
      <c r="M18" s="5"/>
      <c r="N18" s="3"/>
      <c r="O18" s="2"/>
    </row>
    <row r="19" spans="1:15" ht="11.25" customHeight="1" x14ac:dyDescent="0.2">
      <c r="A19" s="2"/>
      <c r="B19" s="213"/>
      <c r="C19" s="1504"/>
      <c r="D19" s="1504"/>
      <c r="E19" s="1504"/>
      <c r="F19" s="1504"/>
      <c r="G19" s="1504"/>
      <c r="H19" s="1504"/>
      <c r="I19" s="18"/>
      <c r="J19" s="18"/>
      <c r="K19" s="18"/>
      <c r="L19" s="18"/>
      <c r="M19" s="18"/>
      <c r="N19" s="3"/>
      <c r="O19" s="2"/>
    </row>
    <row r="20" spans="1:15" ht="11.25" customHeight="1" x14ac:dyDescent="0.2">
      <c r="A20" s="2"/>
      <c r="B20" s="213"/>
      <c r="C20" s="1504"/>
      <c r="D20" s="1504"/>
      <c r="E20" s="1504"/>
      <c r="F20" s="1504"/>
      <c r="G20" s="1504"/>
      <c r="H20" s="1504"/>
      <c r="I20" s="11"/>
      <c r="J20" s="11"/>
      <c r="K20" s="11"/>
      <c r="L20" s="11"/>
      <c r="M20" s="11"/>
      <c r="N20" s="3"/>
      <c r="O20" s="2"/>
    </row>
    <row r="21" spans="1:15" ht="11.25" customHeight="1" x14ac:dyDescent="0.2">
      <c r="A21" s="2"/>
      <c r="B21" s="213"/>
      <c r="C21" s="1504"/>
      <c r="D21" s="1504"/>
      <c r="E21" s="1504"/>
      <c r="F21" s="1504"/>
      <c r="G21" s="1504"/>
      <c r="H21" s="1504"/>
      <c r="I21" s="11"/>
      <c r="J21" s="11"/>
      <c r="K21" s="11"/>
      <c r="L21" s="11"/>
      <c r="M21" s="11"/>
      <c r="N21" s="3"/>
      <c r="O21" s="2"/>
    </row>
    <row r="22" spans="1:15" ht="12" customHeight="1" x14ac:dyDescent="0.2">
      <c r="A22" s="2"/>
      <c r="B22" s="213"/>
      <c r="C22" s="23"/>
      <c r="D22" s="23"/>
      <c r="E22" s="23"/>
      <c r="F22" s="23"/>
      <c r="G22" s="23"/>
      <c r="H22" s="23"/>
      <c r="I22" s="13"/>
      <c r="J22" s="13"/>
      <c r="K22" s="13"/>
      <c r="L22" s="13"/>
      <c r="M22" s="13"/>
      <c r="N22" s="3"/>
      <c r="O22" s="2"/>
    </row>
    <row r="23" spans="1:15" ht="27.75" customHeight="1" x14ac:dyDescent="0.2">
      <c r="A23" s="2"/>
      <c r="B23" s="213"/>
      <c r="C23" s="23"/>
      <c r="D23" s="23"/>
      <c r="E23" s="23"/>
      <c r="F23" s="23"/>
      <c r="G23" s="23"/>
      <c r="H23" s="23"/>
      <c r="I23" s="11"/>
      <c r="J23" s="11"/>
      <c r="K23" s="11"/>
      <c r="L23" s="11"/>
      <c r="M23" s="11"/>
      <c r="N23" s="3"/>
      <c r="O23" s="2"/>
    </row>
    <row r="24" spans="1:15" ht="18" customHeight="1" x14ac:dyDescent="0.2">
      <c r="A24" s="2"/>
      <c r="B24" s="213"/>
      <c r="C24" s="9"/>
      <c r="D24" s="13"/>
      <c r="E24" s="15"/>
      <c r="F24" s="13"/>
      <c r="G24" s="10"/>
      <c r="H24" s="13"/>
      <c r="I24" s="13"/>
      <c r="J24" s="13"/>
      <c r="K24" s="13"/>
      <c r="L24" s="13"/>
      <c r="M24" s="13"/>
      <c r="N24" s="3"/>
      <c r="O24" s="2"/>
    </row>
    <row r="25" spans="1:15" ht="18" customHeight="1" x14ac:dyDescent="0.2">
      <c r="A25" s="2"/>
      <c r="B25" s="213"/>
      <c r="C25" s="12"/>
      <c r="D25" s="13"/>
      <c r="E25" s="8"/>
      <c r="F25" s="11"/>
      <c r="G25" s="10"/>
      <c r="H25" s="11"/>
      <c r="I25" s="11"/>
      <c r="J25" s="11"/>
      <c r="K25" s="11"/>
      <c r="L25" s="11"/>
      <c r="M25" s="11"/>
      <c r="N25" s="3"/>
      <c r="O25" s="2"/>
    </row>
    <row r="26" spans="1:15" x14ac:dyDescent="0.2">
      <c r="A26" s="2"/>
      <c r="B26" s="213"/>
      <c r="C26" s="12"/>
      <c r="D26" s="13"/>
      <c r="E26" s="8"/>
      <c r="F26" s="11"/>
      <c r="G26" s="10"/>
      <c r="H26" s="11"/>
      <c r="I26" s="11"/>
      <c r="J26" s="11"/>
      <c r="K26" s="11"/>
      <c r="L26" s="11"/>
      <c r="M26" s="11"/>
      <c r="N26" s="3"/>
      <c r="O26" s="2"/>
    </row>
    <row r="27" spans="1:15" ht="13.5" customHeight="1" x14ac:dyDescent="0.2">
      <c r="A27" s="2"/>
      <c r="B27" s="213"/>
      <c r="C27" s="12"/>
      <c r="D27" s="13"/>
      <c r="E27" s="8"/>
      <c r="F27" s="11"/>
      <c r="G27" s="10"/>
      <c r="H27" s="294"/>
      <c r="I27" s="295" t="s">
        <v>42</v>
      </c>
      <c r="J27" s="296"/>
      <c r="K27" s="296"/>
      <c r="L27" s="297"/>
      <c r="M27" s="297"/>
      <c r="N27" s="3"/>
      <c r="O27" s="2"/>
    </row>
    <row r="28" spans="1:15" ht="10.5" customHeight="1" x14ac:dyDescent="0.2">
      <c r="A28" s="2"/>
      <c r="B28" s="213"/>
      <c r="C28" s="9"/>
      <c r="D28" s="13"/>
      <c r="E28" s="15"/>
      <c r="F28" s="13"/>
      <c r="G28" s="10"/>
      <c r="H28" s="13"/>
      <c r="I28" s="298"/>
      <c r="J28" s="298"/>
      <c r="K28" s="298"/>
      <c r="L28" s="298"/>
      <c r="M28" s="461"/>
      <c r="N28" s="299"/>
      <c r="O28" s="2"/>
    </row>
    <row r="29" spans="1:15" ht="16.5" customHeight="1" x14ac:dyDescent="0.2">
      <c r="A29" s="2"/>
      <c r="B29" s="213"/>
      <c r="C29" s="9"/>
      <c r="D29" s="13"/>
      <c r="E29" s="15"/>
      <c r="F29" s="13"/>
      <c r="G29" s="10"/>
      <c r="H29" s="13"/>
      <c r="I29" s="13" t="s">
        <v>422</v>
      </c>
      <c r="J29" s="13"/>
      <c r="K29" s="13"/>
      <c r="L29" s="13"/>
      <c r="M29" s="461"/>
      <c r="N29" s="300"/>
      <c r="O29" s="2"/>
    </row>
    <row r="30" spans="1:15" ht="10.5" customHeight="1" x14ac:dyDescent="0.2">
      <c r="A30" s="2"/>
      <c r="B30" s="213"/>
      <c r="C30" s="9"/>
      <c r="D30" s="13"/>
      <c r="E30" s="15"/>
      <c r="F30" s="13"/>
      <c r="G30" s="10"/>
      <c r="H30" s="13"/>
      <c r="I30" s="13"/>
      <c r="J30" s="13"/>
      <c r="K30" s="13"/>
      <c r="L30" s="13"/>
      <c r="M30" s="461"/>
      <c r="N30" s="300"/>
      <c r="O30" s="2"/>
    </row>
    <row r="31" spans="1:15" ht="16.5" customHeight="1" x14ac:dyDescent="0.2">
      <c r="A31" s="2"/>
      <c r="B31" s="213"/>
      <c r="C31" s="12"/>
      <c r="D31" s="13"/>
      <c r="E31" s="8"/>
      <c r="F31" s="11"/>
      <c r="G31" s="10"/>
      <c r="H31" s="11"/>
      <c r="I31" s="1498" t="s">
        <v>46</v>
      </c>
      <c r="J31" s="1498"/>
      <c r="K31" s="1508">
        <f>+capa!H27</f>
        <v>42917</v>
      </c>
      <c r="L31" s="1509"/>
      <c r="M31" s="461"/>
      <c r="N31" s="301"/>
      <c r="O31" s="2"/>
    </row>
    <row r="32" spans="1:15" ht="10.5" customHeight="1" x14ac:dyDescent="0.2">
      <c r="A32" s="2"/>
      <c r="B32" s="213"/>
      <c r="C32" s="12"/>
      <c r="D32" s="13"/>
      <c r="E32" s="8"/>
      <c r="F32" s="11"/>
      <c r="G32" s="10"/>
      <c r="H32" s="11"/>
      <c r="I32" s="199"/>
      <c r="J32" s="199"/>
      <c r="K32" s="198"/>
      <c r="L32" s="198"/>
      <c r="M32" s="461"/>
      <c r="N32" s="301"/>
      <c r="O32" s="2"/>
    </row>
    <row r="33" spans="1:15" ht="16.5" customHeight="1" x14ac:dyDescent="0.2">
      <c r="A33" s="2"/>
      <c r="B33" s="213"/>
      <c r="C33" s="9"/>
      <c r="D33" s="13"/>
      <c r="E33" s="15"/>
      <c r="F33" s="13"/>
      <c r="G33" s="10"/>
      <c r="H33" s="13"/>
      <c r="I33" s="1506" t="s">
        <v>414</v>
      </c>
      <c r="J33" s="1507"/>
      <c r="K33" s="1507"/>
      <c r="L33" s="1507"/>
      <c r="M33" s="461"/>
      <c r="N33" s="300"/>
      <c r="O33" s="2"/>
    </row>
    <row r="34" spans="1:15" s="92" customFormat="1" ht="14.25" customHeight="1" x14ac:dyDescent="0.2">
      <c r="A34" s="2"/>
      <c r="B34" s="213"/>
      <c r="C34" s="9"/>
      <c r="D34" s="13"/>
      <c r="E34" s="15"/>
      <c r="F34" s="13"/>
      <c r="G34" s="997"/>
      <c r="H34" s="13"/>
      <c r="I34" s="174"/>
      <c r="J34" s="996"/>
      <c r="K34" s="996"/>
      <c r="L34" s="996"/>
      <c r="M34" s="461"/>
      <c r="N34" s="300"/>
      <c r="O34" s="2"/>
    </row>
    <row r="35" spans="1:15" s="92" customFormat="1" ht="20.25" customHeight="1" x14ac:dyDescent="0.2">
      <c r="A35" s="2"/>
      <c r="B35" s="213"/>
      <c r="C35" s="171"/>
      <c r="D35" s="13"/>
      <c r="E35" s="998"/>
      <c r="F35" s="11"/>
      <c r="G35" s="997"/>
      <c r="H35" s="11"/>
      <c r="I35" s="1501" t="s">
        <v>416</v>
      </c>
      <c r="J35" s="1501"/>
      <c r="K35" s="1501"/>
      <c r="L35" s="1501"/>
      <c r="M35" s="461"/>
      <c r="N35" s="301"/>
      <c r="O35" s="2"/>
    </row>
    <row r="36" spans="1:15" s="92" customFormat="1" ht="12.75" customHeight="1" x14ac:dyDescent="0.2">
      <c r="A36" s="2"/>
      <c r="B36" s="213"/>
      <c r="C36" s="171"/>
      <c r="D36" s="13"/>
      <c r="E36" s="998"/>
      <c r="F36" s="11"/>
      <c r="G36" s="997"/>
      <c r="H36" s="11"/>
      <c r="I36" s="993" t="s">
        <v>415</v>
      </c>
      <c r="J36" s="993"/>
      <c r="K36" s="993"/>
      <c r="L36" s="993"/>
      <c r="M36" s="461"/>
      <c r="N36" s="301"/>
      <c r="O36" s="2"/>
    </row>
    <row r="37" spans="1:15" s="92" customFormat="1" ht="12.75" customHeight="1" x14ac:dyDescent="0.2">
      <c r="A37" s="2"/>
      <c r="B37" s="213"/>
      <c r="C37" s="171"/>
      <c r="D37" s="13"/>
      <c r="E37" s="998"/>
      <c r="F37" s="11"/>
      <c r="G37" s="997"/>
      <c r="H37" s="11"/>
      <c r="I37" s="1502" t="s">
        <v>419</v>
      </c>
      <c r="J37" s="1502"/>
      <c r="K37" s="1502"/>
      <c r="L37" s="1502"/>
      <c r="M37" s="461"/>
      <c r="N37" s="301"/>
      <c r="O37" s="2"/>
    </row>
    <row r="38" spans="1:15" s="92" customFormat="1" ht="20.25" customHeight="1" x14ac:dyDescent="0.2">
      <c r="A38" s="2"/>
      <c r="B38" s="213"/>
      <c r="C38" s="9"/>
      <c r="D38" s="13"/>
      <c r="E38" s="15"/>
      <c r="F38" s="13"/>
      <c r="G38" s="356"/>
      <c r="H38" s="13"/>
      <c r="I38" s="1499" t="s">
        <v>476</v>
      </c>
      <c r="J38" s="1499"/>
      <c r="K38" s="1499"/>
      <c r="L38" s="993"/>
      <c r="M38" s="461"/>
      <c r="N38" s="300"/>
      <c r="O38" s="2"/>
    </row>
    <row r="39" spans="1:15" ht="19.5" customHeight="1" x14ac:dyDescent="0.2">
      <c r="A39" s="2"/>
      <c r="B39" s="213"/>
      <c r="C39" s="12"/>
      <c r="D39" s="13"/>
      <c r="E39" s="8"/>
      <c r="F39" s="11"/>
      <c r="G39" s="10"/>
      <c r="H39" s="11"/>
      <c r="I39" s="1499" t="s">
        <v>440</v>
      </c>
      <c r="J39" s="1499"/>
      <c r="K39" s="1499"/>
      <c r="L39" s="1499"/>
      <c r="M39" s="461"/>
      <c r="N39" s="301"/>
      <c r="O39" s="2"/>
    </row>
    <row r="40" spans="1:15" ht="14.25" customHeight="1" x14ac:dyDescent="0.2">
      <c r="A40" s="2"/>
      <c r="B40" s="213"/>
      <c r="C40" s="12"/>
      <c r="D40" s="13"/>
      <c r="E40" s="8"/>
      <c r="F40" s="11"/>
      <c r="G40" s="10"/>
      <c r="H40" s="11"/>
      <c r="I40" s="993"/>
      <c r="J40" s="993"/>
      <c r="K40" s="993"/>
      <c r="L40" s="993"/>
      <c r="M40" s="461"/>
      <c r="N40" s="301"/>
      <c r="O40" s="2"/>
    </row>
    <row r="41" spans="1:15" ht="12.75" customHeight="1" x14ac:dyDescent="0.2">
      <c r="A41" s="2"/>
      <c r="B41" s="213"/>
      <c r="C41" s="12"/>
      <c r="D41" s="13"/>
      <c r="E41" s="8"/>
      <c r="F41" s="11"/>
      <c r="G41" s="10"/>
      <c r="H41" s="11"/>
      <c r="I41" s="1500" t="s">
        <v>51</v>
      </c>
      <c r="J41" s="1500"/>
      <c r="K41" s="1500"/>
      <c r="L41" s="1500"/>
      <c r="M41" s="461"/>
      <c r="N41" s="301"/>
      <c r="O41" s="2"/>
    </row>
    <row r="42" spans="1:15" ht="14.25" customHeight="1" x14ac:dyDescent="0.2">
      <c r="A42" s="2"/>
      <c r="B42" s="213"/>
      <c r="C42" s="9"/>
      <c r="D42" s="13"/>
      <c r="E42" s="15"/>
      <c r="F42" s="13"/>
      <c r="G42" s="10"/>
      <c r="H42" s="13"/>
      <c r="I42" s="994"/>
      <c r="J42" s="994"/>
      <c r="K42" s="994"/>
      <c r="L42" s="994"/>
      <c r="M42" s="461"/>
      <c r="N42" s="300"/>
      <c r="O42" s="2"/>
    </row>
    <row r="43" spans="1:15" ht="15" customHeight="1" x14ac:dyDescent="0.2">
      <c r="A43" s="2"/>
      <c r="B43" s="213"/>
      <c r="C43" s="12"/>
      <c r="D43" s="13"/>
      <c r="E43" s="8"/>
      <c r="F43" s="11"/>
      <c r="G43" s="10"/>
      <c r="H43" s="11"/>
      <c r="I43" s="992" t="s">
        <v>23</v>
      </c>
      <c r="J43" s="992"/>
      <c r="K43" s="992"/>
      <c r="L43" s="992"/>
      <c r="M43" s="461"/>
      <c r="N43" s="301"/>
      <c r="O43" s="2"/>
    </row>
    <row r="44" spans="1:15" ht="14.25" customHeight="1" x14ac:dyDescent="0.2">
      <c r="A44" s="2"/>
      <c r="B44" s="213"/>
      <c r="C44" s="12"/>
      <c r="D44" s="13"/>
      <c r="E44" s="8"/>
      <c r="F44" s="11"/>
      <c r="G44" s="10"/>
      <c r="H44" s="11"/>
      <c r="I44" s="197"/>
      <c r="J44" s="197"/>
      <c r="K44" s="197"/>
      <c r="L44" s="197"/>
      <c r="M44" s="461"/>
      <c r="N44" s="301"/>
      <c r="O44" s="2"/>
    </row>
    <row r="45" spans="1:15" ht="16.5" customHeight="1" x14ac:dyDescent="0.2">
      <c r="A45" s="2"/>
      <c r="B45" s="213"/>
      <c r="C45" s="12"/>
      <c r="D45" s="13"/>
      <c r="E45" s="8"/>
      <c r="F45" s="11"/>
      <c r="G45" s="10"/>
      <c r="H45" s="11"/>
      <c r="I45" s="1498" t="s">
        <v>19</v>
      </c>
      <c r="J45" s="1498"/>
      <c r="K45" s="1498"/>
      <c r="L45" s="1498"/>
      <c r="M45" s="461"/>
      <c r="N45" s="301"/>
      <c r="O45" s="2"/>
    </row>
    <row r="46" spans="1:15" ht="14.25" customHeight="1" x14ac:dyDescent="0.2">
      <c r="A46" s="2"/>
      <c r="B46" s="213"/>
      <c r="C46" s="9"/>
      <c r="D46" s="13"/>
      <c r="E46" s="15"/>
      <c r="F46" s="13"/>
      <c r="G46" s="10"/>
      <c r="H46" s="13"/>
      <c r="I46" s="199"/>
      <c r="J46" s="199"/>
      <c r="K46" s="199"/>
      <c r="L46" s="199"/>
      <c r="M46" s="461"/>
      <c r="N46" s="300"/>
      <c r="O46" s="2"/>
    </row>
    <row r="47" spans="1:15" ht="16.5" customHeight="1" x14ac:dyDescent="0.2">
      <c r="A47" s="2"/>
      <c r="B47" s="213"/>
      <c r="C47" s="12"/>
      <c r="D47" s="13"/>
      <c r="E47" s="8"/>
      <c r="F47" s="549"/>
      <c r="G47" s="900"/>
      <c r="H47" s="549"/>
      <c r="I47" s="1497" t="s">
        <v>10</v>
      </c>
      <c r="J47" s="1497"/>
      <c r="K47" s="1497"/>
      <c r="L47" s="1497"/>
      <c r="M47" s="461"/>
      <c r="N47" s="301"/>
      <c r="O47" s="2"/>
    </row>
    <row r="48" spans="1:15" ht="12.75" customHeight="1" x14ac:dyDescent="0.2">
      <c r="A48" s="2"/>
      <c r="B48" s="213"/>
      <c r="C48" s="9"/>
      <c r="D48" s="13"/>
      <c r="E48" s="15"/>
      <c r="F48" s="995"/>
      <c r="G48" s="900"/>
      <c r="H48" s="995"/>
      <c r="I48" s="461"/>
      <c r="J48" s="461"/>
      <c r="K48" s="461"/>
      <c r="L48" s="461"/>
      <c r="M48" s="461"/>
      <c r="N48" s="300"/>
      <c r="O48" s="2"/>
    </row>
    <row r="49" spans="1:15" ht="30.75" customHeight="1" x14ac:dyDescent="0.2">
      <c r="A49" s="2"/>
      <c r="B49" s="213"/>
      <c r="C49" s="9"/>
      <c r="D49" s="13"/>
      <c r="E49" s="15"/>
      <c r="F49" s="995"/>
      <c r="G49" s="900"/>
      <c r="H49" s="995"/>
      <c r="I49" s="461"/>
      <c r="J49" s="461"/>
      <c r="K49" s="461"/>
      <c r="L49" s="461"/>
      <c r="M49" s="461"/>
      <c r="N49" s="300"/>
      <c r="O49" s="2"/>
    </row>
    <row r="50" spans="1:15" ht="20.25" customHeight="1" x14ac:dyDescent="0.2">
      <c r="A50" s="2"/>
      <c r="B50" s="213"/>
      <c r="C50" s="784"/>
      <c r="D50" s="13"/>
      <c r="E50" s="8"/>
      <c r="F50" s="549"/>
      <c r="G50" s="900"/>
      <c r="H50" s="549"/>
      <c r="I50" s="461"/>
      <c r="J50" s="461"/>
      <c r="K50" s="461"/>
      <c r="L50" s="461"/>
      <c r="M50" s="461"/>
      <c r="N50" s="301"/>
      <c r="O50" s="2"/>
    </row>
    <row r="51" spans="1:15" x14ac:dyDescent="0.2">
      <c r="A51" s="2"/>
      <c r="B51" s="352">
        <v>2</v>
      </c>
      <c r="C51" s="1496">
        <v>42917</v>
      </c>
      <c r="D51" s="1496"/>
      <c r="E51" s="1496"/>
      <c r="F51" s="1496"/>
      <c r="G51" s="1496"/>
      <c r="H51" s="149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3"/>
      <c r="C1" s="203"/>
      <c r="D1" s="203"/>
      <c r="E1" s="203"/>
      <c r="F1" s="203"/>
      <c r="G1" s="204"/>
      <c r="H1" s="204"/>
      <c r="I1" s="204"/>
      <c r="J1" s="204"/>
      <c r="K1" s="204"/>
      <c r="L1" s="204"/>
      <c r="M1" s="204"/>
      <c r="N1" s="204"/>
      <c r="O1" s="204"/>
      <c r="P1" s="204"/>
      <c r="Q1" s="204"/>
      <c r="R1" s="204"/>
      <c r="S1" s="204"/>
      <c r="T1" s="204"/>
      <c r="U1" s="204"/>
      <c r="V1" s="204"/>
      <c r="W1" s="204"/>
      <c r="X1" s="1584" t="s">
        <v>315</v>
      </c>
      <c r="Y1" s="1584"/>
      <c r="Z1" s="1584"/>
      <c r="AA1" s="1584"/>
      <c r="AB1" s="1584"/>
      <c r="AC1" s="1584"/>
      <c r="AD1" s="1584"/>
      <c r="AE1" s="1584"/>
      <c r="AF1" s="1584"/>
      <c r="AG1" s="2"/>
    </row>
    <row r="2" spans="1:33" ht="6" customHeight="1" x14ac:dyDescent="0.2">
      <c r="A2" s="205"/>
      <c r="B2" s="1587"/>
      <c r="C2" s="1587"/>
      <c r="D2" s="1587"/>
      <c r="E2" s="16"/>
      <c r="F2" s="16"/>
      <c r="G2" s="16"/>
      <c r="H2" s="16"/>
      <c r="I2" s="16"/>
      <c r="J2" s="202"/>
      <c r="K2" s="202"/>
      <c r="L2" s="202"/>
      <c r="M2" s="202"/>
      <c r="N2" s="202"/>
      <c r="O2" s="202"/>
      <c r="P2" s="202"/>
      <c r="Q2" s="202"/>
      <c r="R2" s="202"/>
      <c r="S2" s="202"/>
      <c r="T2" s="202"/>
      <c r="U2" s="202"/>
      <c r="V2" s="202"/>
      <c r="W2" s="202"/>
      <c r="X2" s="202"/>
      <c r="Y2" s="202"/>
      <c r="Z2" s="4"/>
      <c r="AA2" s="4"/>
      <c r="AB2" s="4"/>
      <c r="AC2" s="4"/>
      <c r="AD2" s="4"/>
      <c r="AE2" s="4"/>
      <c r="AF2" s="4"/>
      <c r="AG2" s="2"/>
    </row>
    <row r="3" spans="1:33" ht="12" customHeight="1" x14ac:dyDescent="0.2">
      <c r="A3" s="205"/>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0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05"/>
      <c r="B5" s="4"/>
      <c r="C5" s="8"/>
      <c r="D5" s="8"/>
      <c r="E5" s="8"/>
      <c r="F5" s="1777"/>
      <c r="G5" s="1777"/>
      <c r="H5" s="1777"/>
      <c r="I5" s="1777"/>
      <c r="J5" s="1777"/>
      <c r="K5" s="1777"/>
      <c r="L5" s="1777"/>
      <c r="M5" s="8"/>
      <c r="N5" s="8"/>
      <c r="O5" s="8"/>
      <c r="P5" s="8"/>
      <c r="Q5" s="8"/>
      <c r="R5" s="3"/>
      <c r="S5" s="3"/>
      <c r="T5" s="3"/>
      <c r="U5" s="61"/>
      <c r="V5" s="3"/>
      <c r="W5" s="3"/>
      <c r="X5" s="3"/>
      <c r="Y5" s="3"/>
      <c r="Z5" s="3"/>
      <c r="AA5" s="3"/>
      <c r="AB5" s="3"/>
      <c r="AC5" s="3"/>
      <c r="AD5" s="3"/>
      <c r="AE5" s="3"/>
      <c r="AF5" s="4"/>
      <c r="AG5" s="2"/>
    </row>
    <row r="6" spans="1:33" ht="9.75" customHeight="1" x14ac:dyDescent="0.2">
      <c r="A6" s="205"/>
      <c r="B6" s="4"/>
      <c r="C6" s="8"/>
      <c r="D6" s="8"/>
      <c r="E6" s="10"/>
      <c r="F6" s="1774"/>
      <c r="G6" s="1774"/>
      <c r="H6" s="1774"/>
      <c r="I6" s="1774"/>
      <c r="J6" s="1774"/>
      <c r="K6" s="1774"/>
      <c r="L6" s="1774"/>
      <c r="M6" s="1774"/>
      <c r="N6" s="1774"/>
      <c r="O6" s="1774"/>
      <c r="P6" s="1774"/>
      <c r="Q6" s="1774"/>
      <c r="R6" s="1774"/>
      <c r="S6" s="1774"/>
      <c r="T6" s="1774"/>
      <c r="U6" s="1774"/>
      <c r="V6" s="1774"/>
      <c r="W6" s="10"/>
      <c r="X6" s="1774"/>
      <c r="Y6" s="1774"/>
      <c r="Z6" s="1774"/>
      <c r="AA6" s="1774"/>
      <c r="AB6" s="1774"/>
      <c r="AC6" s="1774"/>
      <c r="AD6" s="1774"/>
      <c r="AE6" s="10"/>
      <c r="AF6" s="4"/>
      <c r="AG6" s="2"/>
    </row>
    <row r="7" spans="1:33" ht="12.75" customHeight="1" x14ac:dyDescent="0.2">
      <c r="A7" s="205"/>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4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05"/>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05"/>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05"/>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05"/>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05"/>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05"/>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05"/>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05"/>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05"/>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05"/>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05"/>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05"/>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05"/>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05"/>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05"/>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05"/>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05"/>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05"/>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05"/>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05"/>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05"/>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05"/>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05"/>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05"/>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05"/>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05"/>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05"/>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05"/>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05"/>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05"/>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05"/>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05"/>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05"/>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05"/>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05"/>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05"/>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05"/>
      <c r="B45" s="4"/>
      <c r="C45" s="8"/>
      <c r="D45" s="8"/>
      <c r="E45" s="10"/>
      <c r="F45" s="1774"/>
      <c r="G45" s="1774"/>
      <c r="H45" s="1774"/>
      <c r="I45" s="1774"/>
      <c r="J45" s="1774"/>
      <c r="K45" s="1774"/>
      <c r="L45" s="1774"/>
      <c r="M45" s="1774"/>
      <c r="N45" s="1774"/>
      <c r="O45" s="1774"/>
      <c r="P45" s="1774"/>
      <c r="Q45" s="1774"/>
      <c r="R45" s="1774"/>
      <c r="S45" s="1774"/>
      <c r="T45" s="1774"/>
      <c r="U45" s="1774"/>
      <c r="V45" s="1774"/>
      <c r="W45" s="10"/>
      <c r="X45" s="1774"/>
      <c r="Y45" s="1774"/>
      <c r="Z45" s="1774"/>
      <c r="AA45" s="1774"/>
      <c r="AB45" s="1774"/>
      <c r="AC45" s="1774"/>
      <c r="AD45" s="1774"/>
      <c r="AE45" s="10"/>
      <c r="AF45" s="4"/>
      <c r="AG45" s="2"/>
    </row>
    <row r="46" spans="1:33" ht="12.75" customHeight="1" x14ac:dyDescent="0.2">
      <c r="A46" s="205"/>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05"/>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4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05"/>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05"/>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05"/>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05"/>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05"/>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05"/>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05"/>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05"/>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05"/>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05"/>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05"/>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05"/>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05"/>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05"/>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05"/>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05"/>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05"/>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05"/>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05"/>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05"/>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4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05"/>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05"/>
      <c r="B71" s="350">
        <v>22</v>
      </c>
      <c r="C71" s="1775">
        <v>42917</v>
      </c>
      <c r="D71" s="1776"/>
      <c r="E71" s="1776"/>
      <c r="F71" s="1776"/>
      <c r="G71" s="1772"/>
      <c r="H71" s="1773"/>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51" t="s">
        <v>318</v>
      </c>
      <c r="C1" s="1651"/>
      <c r="D1" s="1651"/>
      <c r="E1" s="1651"/>
      <c r="F1" s="1651"/>
      <c r="G1" s="1651"/>
      <c r="H1" s="1651"/>
      <c r="I1" s="204"/>
      <c r="J1" s="204"/>
      <c r="K1" s="204"/>
      <c r="L1" s="204"/>
      <c r="M1" s="204"/>
      <c r="N1" s="204"/>
      <c r="O1" s="204"/>
      <c r="P1" s="204"/>
      <c r="Q1" s="204"/>
      <c r="R1" s="204"/>
      <c r="S1" s="204"/>
      <c r="T1" s="204"/>
      <c r="U1" s="204"/>
      <c r="V1" s="204"/>
      <c r="W1" s="204"/>
      <c r="X1" s="247"/>
      <c r="Y1" s="208"/>
      <c r="Z1" s="208"/>
      <c r="AA1" s="208"/>
      <c r="AB1" s="208"/>
      <c r="AC1" s="208"/>
      <c r="AD1" s="208"/>
      <c r="AE1" s="208"/>
      <c r="AF1" s="208"/>
      <c r="AG1" s="2"/>
    </row>
    <row r="2" spans="1:33" ht="6" customHeight="1" x14ac:dyDescent="0.2">
      <c r="A2" s="2"/>
      <c r="B2" s="1587"/>
      <c r="C2" s="1587"/>
      <c r="D2" s="1587"/>
      <c r="E2" s="16"/>
      <c r="F2" s="16"/>
      <c r="G2" s="16"/>
      <c r="H2" s="16"/>
      <c r="I2" s="16"/>
      <c r="J2" s="202"/>
      <c r="K2" s="202"/>
      <c r="L2" s="202"/>
      <c r="M2" s="202"/>
      <c r="N2" s="202"/>
      <c r="O2" s="202"/>
      <c r="P2" s="202"/>
      <c r="Q2" s="202"/>
      <c r="R2" s="202"/>
      <c r="S2" s="202"/>
      <c r="T2" s="202"/>
      <c r="U2" s="202"/>
      <c r="V2" s="202"/>
      <c r="W2" s="202"/>
      <c r="X2" s="202"/>
      <c r="Y2" s="202"/>
      <c r="Z2" s="4"/>
      <c r="AA2" s="4"/>
      <c r="AB2" s="4"/>
      <c r="AC2" s="4"/>
      <c r="AD2" s="4"/>
      <c r="AE2" s="4"/>
      <c r="AF2" s="4"/>
      <c r="AG2" s="213"/>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13"/>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12"/>
    </row>
    <row r="5" spans="1:33" ht="3.75" customHeight="1" x14ac:dyDescent="0.2">
      <c r="A5" s="2"/>
      <c r="B5" s="4"/>
      <c r="C5" s="8"/>
      <c r="D5" s="8"/>
      <c r="E5" s="8"/>
      <c r="F5" s="1777"/>
      <c r="G5" s="1777"/>
      <c r="H5" s="1777"/>
      <c r="I5" s="1777"/>
      <c r="J5" s="1777"/>
      <c r="K5" s="1777"/>
      <c r="L5" s="1777"/>
      <c r="M5" s="8"/>
      <c r="N5" s="8"/>
      <c r="O5" s="8"/>
      <c r="P5" s="8"/>
      <c r="Q5" s="8"/>
      <c r="R5" s="3"/>
      <c r="S5" s="3"/>
      <c r="T5" s="3"/>
      <c r="U5" s="61"/>
      <c r="V5" s="3"/>
      <c r="W5" s="3"/>
      <c r="X5" s="3"/>
      <c r="Y5" s="3"/>
      <c r="Z5" s="3"/>
      <c r="AA5" s="3"/>
      <c r="AB5" s="3"/>
      <c r="AC5" s="3"/>
      <c r="AD5" s="3"/>
      <c r="AE5" s="3"/>
      <c r="AF5" s="4"/>
      <c r="AG5" s="213"/>
    </row>
    <row r="6" spans="1:33" ht="9.75" customHeight="1" x14ac:dyDescent="0.2">
      <c r="A6" s="2"/>
      <c r="B6" s="4"/>
      <c r="C6" s="8"/>
      <c r="D6" s="8"/>
      <c r="E6" s="10"/>
      <c r="F6" s="1774"/>
      <c r="G6" s="1774"/>
      <c r="H6" s="1774"/>
      <c r="I6" s="1774"/>
      <c r="J6" s="1774"/>
      <c r="K6" s="1774"/>
      <c r="L6" s="1774"/>
      <c r="M6" s="1774"/>
      <c r="N6" s="1774"/>
      <c r="O6" s="1774"/>
      <c r="P6" s="1774"/>
      <c r="Q6" s="1774"/>
      <c r="R6" s="1774"/>
      <c r="S6" s="1774"/>
      <c r="T6" s="1774"/>
      <c r="U6" s="1774"/>
      <c r="V6" s="1774"/>
      <c r="W6" s="10"/>
      <c r="X6" s="1774"/>
      <c r="Y6" s="1774"/>
      <c r="Z6" s="1774"/>
      <c r="AA6" s="1774"/>
      <c r="AB6" s="1774"/>
      <c r="AC6" s="1774"/>
      <c r="AD6" s="1774"/>
      <c r="AE6" s="10"/>
      <c r="AF6" s="4"/>
      <c r="AG6" s="213"/>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13"/>
    </row>
    <row r="8" spans="1:33" s="50" customFormat="1" ht="13.5" hidden="1" customHeight="1" x14ac:dyDescent="0.2">
      <c r="A8" s="47"/>
      <c r="B8" s="48"/>
      <c r="C8" s="1778"/>
      <c r="D8" s="1778"/>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2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2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2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13"/>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13"/>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13"/>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13"/>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13"/>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13"/>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13"/>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13"/>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13"/>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13"/>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13"/>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13"/>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13"/>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13"/>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13"/>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13"/>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13"/>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13"/>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13"/>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13"/>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13"/>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13"/>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13"/>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13"/>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13"/>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13"/>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13"/>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13"/>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13"/>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13"/>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13"/>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13"/>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13"/>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13"/>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13"/>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13"/>
    </row>
    <row r="47" spans="1:33" ht="11.25" customHeight="1" x14ac:dyDescent="0.2">
      <c r="A47" s="2"/>
      <c r="B47" s="4"/>
      <c r="C47" s="8"/>
      <c r="D47" s="8"/>
      <c r="E47" s="10"/>
      <c r="F47" s="1774"/>
      <c r="G47" s="1774"/>
      <c r="H47" s="1774"/>
      <c r="I47" s="1774"/>
      <c r="J47" s="1774"/>
      <c r="K47" s="1774"/>
      <c r="L47" s="1774"/>
      <c r="M47" s="1774"/>
      <c r="N47" s="1774"/>
      <c r="O47" s="1774"/>
      <c r="P47" s="1774"/>
      <c r="Q47" s="1774"/>
      <c r="R47" s="1774"/>
      <c r="S47" s="1774"/>
      <c r="T47" s="1774"/>
      <c r="U47" s="1774"/>
      <c r="V47" s="1774"/>
      <c r="W47" s="10"/>
      <c r="X47" s="1774"/>
      <c r="Y47" s="1774"/>
      <c r="Z47" s="1774"/>
      <c r="AA47" s="1774"/>
      <c r="AB47" s="1774"/>
      <c r="AC47" s="1774"/>
      <c r="AD47" s="1774"/>
      <c r="AE47" s="10"/>
      <c r="AF47" s="4"/>
      <c r="AG47" s="213"/>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13"/>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13"/>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2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13"/>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13"/>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13"/>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13"/>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13"/>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13"/>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13"/>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13"/>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13"/>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13"/>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13"/>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13"/>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13"/>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13"/>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13"/>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13"/>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13"/>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13"/>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13"/>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13"/>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4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13"/>
    </row>
    <row r="73" spans="1:33" ht="13.5" customHeight="1" x14ac:dyDescent="0.2">
      <c r="A73" s="2"/>
      <c r="B73" s="1"/>
      <c r="C73" s="1"/>
      <c r="D73" s="1"/>
      <c r="I73" s="4"/>
      <c r="J73" s="4"/>
      <c r="K73" s="4"/>
      <c r="L73" s="4"/>
      <c r="M73" s="4"/>
      <c r="N73" s="4"/>
      <c r="O73" s="4"/>
      <c r="P73" s="4"/>
      <c r="Q73" s="4"/>
      <c r="R73" s="4"/>
      <c r="S73" s="4"/>
      <c r="T73" s="4"/>
      <c r="U73" s="4"/>
      <c r="V73" s="68"/>
      <c r="W73" s="4"/>
      <c r="X73" s="4"/>
      <c r="Y73" s="4"/>
      <c r="Z73" s="1511">
        <v>42917</v>
      </c>
      <c r="AA73" s="1511"/>
      <c r="AB73" s="1511"/>
      <c r="AC73" s="1511"/>
      <c r="AD73" s="1511"/>
      <c r="AE73" s="1511"/>
      <c r="AF73" s="350">
        <v>23</v>
      </c>
      <c r="AG73" s="213"/>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37" workbookViewId="0">
      <selection activeCell="AI65" sqref="AI65"/>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8"/>
      <c r="B1" s="318"/>
      <c r="C1" s="318"/>
      <c r="D1" s="318"/>
      <c r="E1" s="318"/>
    </row>
    <row r="2" spans="1:5" ht="13.5" customHeight="1" x14ac:dyDescent="0.2">
      <c r="A2" s="318"/>
      <c r="B2" s="318"/>
      <c r="C2" s="318"/>
      <c r="D2" s="318"/>
      <c r="E2" s="318"/>
    </row>
    <row r="3" spans="1:5" ht="13.5" customHeight="1" x14ac:dyDescent="0.2">
      <c r="A3" s="318"/>
      <c r="B3" s="318"/>
      <c r="C3" s="318"/>
      <c r="D3" s="318"/>
      <c r="E3" s="318"/>
    </row>
    <row r="4" spans="1:5" s="7" customFormat="1" ht="13.5" customHeight="1" x14ac:dyDescent="0.2">
      <c r="A4" s="318"/>
      <c r="B4" s="318"/>
      <c r="C4" s="318"/>
      <c r="D4" s="318"/>
      <c r="E4" s="318"/>
    </row>
    <row r="5" spans="1:5" ht="13.5" customHeight="1" x14ac:dyDescent="0.2">
      <c r="A5" s="318"/>
      <c r="B5" s="318"/>
      <c r="C5" s="318"/>
      <c r="D5" s="318"/>
      <c r="E5" s="318"/>
    </row>
    <row r="6" spans="1:5" ht="13.5" customHeight="1" x14ac:dyDescent="0.2">
      <c r="A6" s="318"/>
      <c r="B6" s="318"/>
      <c r="C6" s="318"/>
      <c r="D6" s="318"/>
      <c r="E6" s="318"/>
    </row>
    <row r="7" spans="1:5" ht="13.5" customHeight="1" x14ac:dyDescent="0.2">
      <c r="A7" s="318"/>
      <c r="B7" s="318"/>
      <c r="C7" s="318"/>
      <c r="D7" s="318"/>
      <c r="E7" s="318"/>
    </row>
    <row r="8" spans="1:5" ht="13.5" customHeight="1" x14ac:dyDescent="0.2">
      <c r="A8" s="318"/>
      <c r="B8" s="318"/>
      <c r="C8" s="318"/>
      <c r="D8" s="318"/>
      <c r="E8" s="318"/>
    </row>
    <row r="9" spans="1:5" ht="13.5" customHeight="1" x14ac:dyDescent="0.2">
      <c r="A9" s="318"/>
      <c r="B9" s="318"/>
      <c r="C9" s="318"/>
      <c r="D9" s="318"/>
      <c r="E9" s="318"/>
    </row>
    <row r="10" spans="1:5" ht="13.5" customHeight="1" x14ac:dyDescent="0.2">
      <c r="A10" s="318"/>
      <c r="B10" s="318"/>
      <c r="C10" s="318"/>
      <c r="D10" s="318"/>
      <c r="E10" s="318"/>
    </row>
    <row r="11" spans="1:5" ht="13.5" customHeight="1" x14ac:dyDescent="0.2">
      <c r="A11" s="318"/>
      <c r="B11" s="318"/>
      <c r="C11" s="318"/>
      <c r="D11" s="318"/>
      <c r="E11" s="318"/>
    </row>
    <row r="12" spans="1:5" ht="13.5" customHeight="1" x14ac:dyDescent="0.2">
      <c r="A12" s="318"/>
      <c r="B12" s="318"/>
      <c r="C12" s="318"/>
      <c r="D12" s="318"/>
      <c r="E12" s="318"/>
    </row>
    <row r="13" spans="1:5" ht="13.5" customHeight="1" x14ac:dyDescent="0.2">
      <c r="A13" s="318"/>
      <c r="B13" s="318"/>
      <c r="C13" s="318"/>
      <c r="D13" s="318"/>
      <c r="E13" s="318"/>
    </row>
    <row r="14" spans="1:5" ht="13.5" customHeight="1" x14ac:dyDescent="0.2">
      <c r="A14" s="318"/>
      <c r="B14" s="318"/>
      <c r="C14" s="318"/>
      <c r="D14" s="318"/>
      <c r="E14" s="318"/>
    </row>
    <row r="15" spans="1:5" ht="13.5" customHeight="1" x14ac:dyDescent="0.2">
      <c r="A15" s="318"/>
      <c r="B15" s="318"/>
      <c r="C15" s="318"/>
      <c r="D15" s="318"/>
      <c r="E15" s="318"/>
    </row>
    <row r="16" spans="1:5" ht="13.5" customHeight="1" x14ac:dyDescent="0.2">
      <c r="A16" s="318"/>
      <c r="B16" s="318"/>
      <c r="C16" s="318"/>
      <c r="D16" s="318"/>
      <c r="E16" s="318"/>
    </row>
    <row r="17" spans="1:5" ht="13.5" customHeight="1" x14ac:dyDescent="0.2">
      <c r="A17" s="318"/>
      <c r="B17" s="318"/>
      <c r="C17" s="318"/>
      <c r="D17" s="318"/>
      <c r="E17" s="318"/>
    </row>
    <row r="18" spans="1:5" ht="13.5" customHeight="1" x14ac:dyDescent="0.2">
      <c r="A18" s="318"/>
      <c r="B18" s="318"/>
      <c r="C18" s="318"/>
      <c r="D18" s="318"/>
      <c r="E18" s="318"/>
    </row>
    <row r="19" spans="1:5" ht="13.5" customHeight="1" x14ac:dyDescent="0.2">
      <c r="A19" s="318"/>
      <c r="B19" s="318"/>
      <c r="C19" s="318"/>
      <c r="D19" s="318"/>
      <c r="E19" s="318"/>
    </row>
    <row r="20" spans="1:5" ht="13.5" customHeight="1" x14ac:dyDescent="0.2">
      <c r="A20" s="318"/>
      <c r="B20" s="318"/>
      <c r="C20" s="318"/>
      <c r="D20" s="318"/>
      <c r="E20" s="318"/>
    </row>
    <row r="21" spans="1:5" ht="13.5" customHeight="1" x14ac:dyDescent="0.2">
      <c r="A21" s="318"/>
      <c r="B21" s="318"/>
      <c r="C21" s="318"/>
      <c r="D21" s="318"/>
      <c r="E21" s="318"/>
    </row>
    <row r="22" spans="1:5" ht="13.5" customHeight="1" x14ac:dyDescent="0.2">
      <c r="A22" s="318"/>
      <c r="B22" s="318"/>
      <c r="C22" s="318"/>
      <c r="D22" s="318"/>
      <c r="E22" s="318"/>
    </row>
    <row r="23" spans="1:5" ht="13.5" customHeight="1" x14ac:dyDescent="0.2">
      <c r="A23" s="318"/>
      <c r="B23" s="318"/>
      <c r="C23" s="318"/>
      <c r="D23" s="318"/>
      <c r="E23" s="318"/>
    </row>
    <row r="24" spans="1:5" ht="13.5" customHeight="1" x14ac:dyDescent="0.2">
      <c r="A24" s="318"/>
      <c r="B24" s="318"/>
      <c r="C24" s="318"/>
      <c r="D24" s="318"/>
      <c r="E24" s="318"/>
    </row>
    <row r="25" spans="1:5" ht="13.5" customHeight="1" x14ac:dyDescent="0.2">
      <c r="A25" s="318"/>
      <c r="B25" s="318"/>
      <c r="C25" s="318"/>
      <c r="D25" s="318"/>
      <c r="E25" s="318"/>
    </row>
    <row r="26" spans="1:5" ht="13.5" customHeight="1" x14ac:dyDescent="0.2">
      <c r="A26" s="318"/>
      <c r="B26" s="318"/>
      <c r="C26" s="318"/>
      <c r="D26" s="318"/>
      <c r="E26" s="318"/>
    </row>
    <row r="27" spans="1:5" ht="13.5" customHeight="1" x14ac:dyDescent="0.2">
      <c r="A27" s="318"/>
      <c r="B27" s="318"/>
      <c r="C27" s="318"/>
      <c r="D27" s="318"/>
      <c r="E27" s="318"/>
    </row>
    <row r="28" spans="1:5" ht="13.5" customHeight="1" x14ac:dyDescent="0.2">
      <c r="A28" s="318"/>
      <c r="B28" s="318"/>
      <c r="C28" s="318"/>
      <c r="D28" s="318"/>
      <c r="E28" s="318"/>
    </row>
    <row r="29" spans="1:5" ht="13.5" customHeight="1" x14ac:dyDescent="0.2">
      <c r="A29" s="318"/>
      <c r="B29" s="318"/>
      <c r="C29" s="318"/>
      <c r="D29" s="318"/>
      <c r="E29" s="318"/>
    </row>
    <row r="30" spans="1:5" ht="13.5" customHeight="1" x14ac:dyDescent="0.2">
      <c r="A30" s="318"/>
      <c r="B30" s="318"/>
      <c r="C30" s="318"/>
      <c r="D30" s="318"/>
      <c r="E30" s="318"/>
    </row>
    <row r="31" spans="1:5" ht="13.5" customHeight="1" x14ac:dyDescent="0.2">
      <c r="A31" s="318"/>
      <c r="B31" s="318"/>
      <c r="C31" s="318"/>
      <c r="D31" s="318"/>
      <c r="E31" s="318"/>
    </row>
    <row r="32" spans="1:5" ht="13.5" customHeight="1" x14ac:dyDescent="0.2">
      <c r="A32" s="318"/>
      <c r="B32" s="318"/>
      <c r="C32" s="318"/>
      <c r="D32" s="318"/>
      <c r="E32" s="318"/>
    </row>
    <row r="33" spans="1:5" ht="13.5" customHeight="1" x14ac:dyDescent="0.2">
      <c r="A33" s="318"/>
      <c r="B33" s="318"/>
      <c r="C33" s="318"/>
      <c r="D33" s="318"/>
      <c r="E33" s="318"/>
    </row>
    <row r="34" spans="1:5" ht="13.5" customHeight="1" x14ac:dyDescent="0.2">
      <c r="A34" s="318"/>
      <c r="B34" s="318"/>
      <c r="C34" s="318"/>
      <c r="D34" s="318"/>
      <c r="E34" s="318"/>
    </row>
    <row r="35" spans="1:5" ht="13.5" customHeight="1" x14ac:dyDescent="0.2">
      <c r="A35" s="318"/>
      <c r="B35" s="318"/>
      <c r="C35" s="318"/>
      <c r="D35" s="318"/>
      <c r="E35" s="318"/>
    </row>
    <row r="36" spans="1:5" ht="13.5" customHeight="1" x14ac:dyDescent="0.2">
      <c r="A36" s="318"/>
      <c r="B36" s="318"/>
      <c r="C36" s="318"/>
      <c r="D36" s="318"/>
      <c r="E36" s="318"/>
    </row>
    <row r="37" spans="1:5" ht="13.5" customHeight="1" x14ac:dyDescent="0.2">
      <c r="A37" s="318"/>
      <c r="B37" s="318"/>
      <c r="C37" s="318"/>
      <c r="D37" s="318"/>
      <c r="E37" s="318"/>
    </row>
    <row r="38" spans="1:5" ht="13.5" customHeight="1" x14ac:dyDescent="0.2">
      <c r="A38" s="318"/>
      <c r="B38" s="318"/>
      <c r="C38" s="318"/>
      <c r="D38" s="318"/>
      <c r="E38" s="318"/>
    </row>
    <row r="39" spans="1:5" ht="13.5" customHeight="1" x14ac:dyDescent="0.2">
      <c r="A39" s="318"/>
      <c r="B39" s="318"/>
      <c r="C39" s="318"/>
      <c r="D39" s="318"/>
      <c r="E39" s="318"/>
    </row>
    <row r="40" spans="1:5" ht="13.5" customHeight="1" x14ac:dyDescent="0.2">
      <c r="A40" s="318"/>
      <c r="B40" s="318"/>
      <c r="C40" s="318"/>
      <c r="D40" s="318"/>
      <c r="E40" s="318"/>
    </row>
    <row r="41" spans="1:5" ht="18.75" customHeight="1" x14ac:dyDescent="0.2">
      <c r="A41" s="318"/>
      <c r="B41" s="318" t="s">
        <v>314</v>
      </c>
      <c r="C41" s="318"/>
      <c r="D41" s="318"/>
      <c r="E41" s="318"/>
    </row>
    <row r="42" spans="1:5" ht="9" customHeight="1" x14ac:dyDescent="0.2">
      <c r="A42" s="317"/>
      <c r="B42" s="360"/>
      <c r="C42" s="361"/>
      <c r="D42" s="362"/>
      <c r="E42" s="317"/>
    </row>
    <row r="43" spans="1:5" ht="13.5" customHeight="1" x14ac:dyDescent="0.2">
      <c r="A43" s="317"/>
      <c r="B43" s="360"/>
      <c r="C43" s="357"/>
      <c r="D43" s="363" t="s">
        <v>311</v>
      </c>
      <c r="E43" s="317"/>
    </row>
    <row r="44" spans="1:5" ht="13.5" customHeight="1" x14ac:dyDescent="0.2">
      <c r="A44" s="317"/>
      <c r="B44" s="360"/>
      <c r="C44" s="368"/>
      <c r="D44" s="580" t="s">
        <v>417</v>
      </c>
      <c r="E44" s="317"/>
    </row>
    <row r="45" spans="1:5" ht="13.5" customHeight="1" x14ac:dyDescent="0.2">
      <c r="A45" s="317"/>
      <c r="B45" s="360"/>
      <c r="C45" s="364"/>
      <c r="D45" s="362"/>
      <c r="E45" s="317"/>
    </row>
    <row r="46" spans="1:5" ht="13.5" customHeight="1" x14ac:dyDescent="0.2">
      <c r="A46" s="317"/>
      <c r="B46" s="360"/>
      <c r="C46" s="358"/>
      <c r="D46" s="363" t="s">
        <v>312</v>
      </c>
      <c r="E46" s="317"/>
    </row>
    <row r="47" spans="1:5" ht="13.5" customHeight="1" x14ac:dyDescent="0.2">
      <c r="A47" s="317"/>
      <c r="B47" s="360"/>
      <c r="C47" s="361"/>
      <c r="D47" s="1001" t="s">
        <v>417</v>
      </c>
      <c r="E47" s="317"/>
    </row>
    <row r="48" spans="1:5" ht="13.5" customHeight="1" x14ac:dyDescent="0.2">
      <c r="A48" s="317"/>
      <c r="B48" s="360"/>
      <c r="C48" s="361"/>
      <c r="D48" s="362"/>
      <c r="E48" s="317"/>
    </row>
    <row r="49" spans="1:5" ht="13.5" customHeight="1" x14ac:dyDescent="0.2">
      <c r="A49" s="317"/>
      <c r="B49" s="360"/>
      <c r="C49" s="359"/>
      <c r="D49" s="363" t="s">
        <v>313</v>
      </c>
      <c r="E49" s="317"/>
    </row>
    <row r="50" spans="1:5" ht="13.5" customHeight="1" x14ac:dyDescent="0.2">
      <c r="A50" s="317"/>
      <c r="B50" s="360"/>
      <c r="C50" s="361"/>
      <c r="D50" s="580" t="s">
        <v>477</v>
      </c>
      <c r="E50" s="317"/>
    </row>
    <row r="51" spans="1:5" ht="25.5" customHeight="1" x14ac:dyDescent="0.2">
      <c r="A51" s="317"/>
      <c r="B51" s="365"/>
      <c r="C51" s="366"/>
      <c r="D51" s="367"/>
      <c r="E51" s="317"/>
    </row>
    <row r="52" spans="1:5" x14ac:dyDescent="0.2">
      <c r="A52" s="317"/>
      <c r="B52" s="318"/>
      <c r="C52" s="320"/>
      <c r="D52" s="319"/>
      <c r="E52" s="317"/>
    </row>
    <row r="53" spans="1:5" s="92" customFormat="1" x14ac:dyDescent="0.2">
      <c r="A53" s="317"/>
      <c r="B53" s="318"/>
      <c r="C53" s="320"/>
      <c r="D53" s="319"/>
      <c r="E53" s="317"/>
    </row>
    <row r="54" spans="1:5" ht="94.5" customHeight="1" x14ac:dyDescent="0.2">
      <c r="A54" s="317"/>
      <c r="B54" s="318"/>
      <c r="C54" s="320"/>
      <c r="D54" s="319"/>
      <c r="E54" s="317"/>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7"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19" t="s">
        <v>302</v>
      </c>
      <c r="C1" s="1520"/>
      <c r="D1" s="1520"/>
      <c r="E1" s="1520"/>
      <c r="F1" s="25"/>
      <c r="G1" s="25"/>
      <c r="H1" s="25"/>
      <c r="I1" s="25"/>
      <c r="J1" s="25"/>
      <c r="K1" s="25"/>
      <c r="L1" s="25"/>
      <c r="M1" s="311"/>
      <c r="N1" s="311"/>
      <c r="O1" s="26"/>
    </row>
    <row r="2" spans="1:15" ht="8.25" customHeight="1" x14ac:dyDescent="0.2">
      <c r="A2" s="24"/>
      <c r="B2" s="316"/>
      <c r="C2" s="312"/>
      <c r="D2" s="312"/>
      <c r="E2" s="312"/>
      <c r="F2" s="312"/>
      <c r="G2" s="312"/>
      <c r="H2" s="313"/>
      <c r="I2" s="313"/>
      <c r="J2" s="313"/>
      <c r="K2" s="313"/>
      <c r="L2" s="313"/>
      <c r="M2" s="313"/>
      <c r="N2" s="314"/>
      <c r="O2" s="28"/>
    </row>
    <row r="3" spans="1:15" s="32" customFormat="1" ht="11.25" customHeight="1" x14ac:dyDescent="0.2">
      <c r="A3" s="29"/>
      <c r="B3" s="30"/>
      <c r="C3" s="1521" t="s">
        <v>54</v>
      </c>
      <c r="D3" s="1521"/>
      <c r="E3" s="1521"/>
      <c r="F3" s="1521"/>
      <c r="G3" s="1521"/>
      <c r="H3" s="1521"/>
      <c r="I3" s="1521"/>
      <c r="J3" s="1521"/>
      <c r="K3" s="1521"/>
      <c r="L3" s="1521"/>
      <c r="M3" s="1521"/>
      <c r="N3" s="315"/>
      <c r="O3" s="31"/>
    </row>
    <row r="4" spans="1:15" s="32" customFormat="1" ht="11.25" x14ac:dyDescent="0.2">
      <c r="A4" s="29"/>
      <c r="B4" s="30"/>
      <c r="C4" s="1521"/>
      <c r="D4" s="1521"/>
      <c r="E4" s="1521"/>
      <c r="F4" s="1521"/>
      <c r="G4" s="1521"/>
      <c r="H4" s="1521"/>
      <c r="I4" s="1521"/>
      <c r="J4" s="1521"/>
      <c r="K4" s="1521"/>
      <c r="L4" s="1521"/>
      <c r="M4" s="1521"/>
      <c r="N4" s="315"/>
      <c r="O4" s="31"/>
    </row>
    <row r="5" spans="1:15" s="32" customFormat="1" ht="3" customHeight="1" x14ac:dyDescent="0.2">
      <c r="A5" s="29"/>
      <c r="B5" s="30"/>
      <c r="C5" s="33"/>
      <c r="D5" s="33"/>
      <c r="E5" s="33"/>
      <c r="F5" s="33"/>
      <c r="G5" s="33"/>
      <c r="H5" s="33"/>
      <c r="I5" s="33"/>
      <c r="J5" s="30"/>
      <c r="K5" s="30"/>
      <c r="L5" s="30"/>
      <c r="M5" s="34"/>
      <c r="N5" s="315"/>
      <c r="O5" s="31"/>
    </row>
    <row r="6" spans="1:15" s="32" customFormat="1" ht="18" customHeight="1" x14ac:dyDescent="0.2">
      <c r="A6" s="29"/>
      <c r="B6" s="30"/>
      <c r="C6" s="35"/>
      <c r="D6" s="1516" t="s">
        <v>423</v>
      </c>
      <c r="E6" s="1516"/>
      <c r="F6" s="1516"/>
      <c r="G6" s="1516"/>
      <c r="H6" s="1516"/>
      <c r="I6" s="1516"/>
      <c r="J6" s="1516"/>
      <c r="K6" s="1516"/>
      <c r="L6" s="1516"/>
      <c r="M6" s="1516"/>
      <c r="N6" s="315"/>
      <c r="O6" s="31"/>
    </row>
    <row r="7" spans="1:15" s="32" customFormat="1" ht="3" customHeight="1" x14ac:dyDescent="0.2">
      <c r="A7" s="29"/>
      <c r="B7" s="30"/>
      <c r="C7" s="33"/>
      <c r="D7" s="33"/>
      <c r="E7" s="33"/>
      <c r="F7" s="33"/>
      <c r="G7" s="33"/>
      <c r="H7" s="33"/>
      <c r="I7" s="33"/>
      <c r="J7" s="30"/>
      <c r="K7" s="30"/>
      <c r="L7" s="30"/>
      <c r="M7" s="34"/>
      <c r="N7" s="315"/>
      <c r="O7" s="31"/>
    </row>
    <row r="8" spans="1:15" s="32" customFormat="1" ht="92.25" customHeight="1" x14ac:dyDescent="0.2">
      <c r="A8" s="29"/>
      <c r="B8" s="30"/>
      <c r="C8" s="33"/>
      <c r="D8" s="1517" t="s">
        <v>424</v>
      </c>
      <c r="E8" s="1516"/>
      <c r="F8" s="1516"/>
      <c r="G8" s="1516"/>
      <c r="H8" s="1516"/>
      <c r="I8" s="1516"/>
      <c r="J8" s="1516"/>
      <c r="K8" s="1516"/>
      <c r="L8" s="1516"/>
      <c r="M8" s="1516"/>
      <c r="N8" s="315"/>
      <c r="O8" s="31"/>
    </row>
    <row r="9" spans="1:15" s="32" customFormat="1" ht="3" customHeight="1" x14ac:dyDescent="0.2">
      <c r="A9" s="29"/>
      <c r="B9" s="30"/>
      <c r="C9" s="33"/>
      <c r="D9" s="33"/>
      <c r="E9" s="33"/>
      <c r="F9" s="33"/>
      <c r="G9" s="33"/>
      <c r="H9" s="33"/>
      <c r="I9" s="33"/>
      <c r="J9" s="30"/>
      <c r="K9" s="30"/>
      <c r="L9" s="30"/>
      <c r="M9" s="34"/>
      <c r="N9" s="315"/>
      <c r="O9" s="31"/>
    </row>
    <row r="10" spans="1:15" s="32" customFormat="1" ht="67.5" customHeight="1" x14ac:dyDescent="0.2">
      <c r="A10" s="29"/>
      <c r="B10" s="30"/>
      <c r="C10" s="33"/>
      <c r="D10" s="1522" t="s">
        <v>425</v>
      </c>
      <c r="E10" s="1522"/>
      <c r="F10" s="1522"/>
      <c r="G10" s="1522"/>
      <c r="H10" s="1522"/>
      <c r="I10" s="1522"/>
      <c r="J10" s="1522"/>
      <c r="K10" s="1522"/>
      <c r="L10" s="1522"/>
      <c r="M10" s="1522"/>
      <c r="N10" s="315"/>
      <c r="O10" s="31"/>
    </row>
    <row r="11" spans="1:15" s="32" customFormat="1" ht="3" customHeight="1" x14ac:dyDescent="0.2">
      <c r="A11" s="29"/>
      <c r="B11" s="30"/>
      <c r="C11" s="33"/>
      <c r="D11" s="200"/>
      <c r="E11" s="200"/>
      <c r="F11" s="200"/>
      <c r="G11" s="200"/>
      <c r="H11" s="200"/>
      <c r="I11" s="200"/>
      <c r="J11" s="200"/>
      <c r="K11" s="200"/>
      <c r="L11" s="200"/>
      <c r="M11" s="200"/>
      <c r="N11" s="315"/>
      <c r="O11" s="31"/>
    </row>
    <row r="12" spans="1:15" s="32" customFormat="1" ht="53.25" customHeight="1" x14ac:dyDescent="0.2">
      <c r="A12" s="29"/>
      <c r="B12" s="30"/>
      <c r="C12" s="33"/>
      <c r="D12" s="1516" t="s">
        <v>426</v>
      </c>
      <c r="E12" s="1516"/>
      <c r="F12" s="1516"/>
      <c r="G12" s="1516"/>
      <c r="H12" s="1516"/>
      <c r="I12" s="1516"/>
      <c r="J12" s="1516"/>
      <c r="K12" s="1516"/>
      <c r="L12" s="1516"/>
      <c r="M12" s="1516"/>
      <c r="N12" s="315"/>
      <c r="O12" s="31"/>
    </row>
    <row r="13" spans="1:15" s="32" customFormat="1" ht="3" customHeight="1" x14ac:dyDescent="0.2">
      <c r="A13" s="29"/>
      <c r="B13" s="30"/>
      <c r="C13" s="33"/>
      <c r="D13" s="200"/>
      <c r="E13" s="200"/>
      <c r="F13" s="200"/>
      <c r="G13" s="200"/>
      <c r="H13" s="200"/>
      <c r="I13" s="200"/>
      <c r="J13" s="200"/>
      <c r="K13" s="200"/>
      <c r="L13" s="200"/>
      <c r="M13" s="200"/>
      <c r="N13" s="315"/>
      <c r="O13" s="31"/>
    </row>
    <row r="14" spans="1:15" s="32" customFormat="1" ht="23.25" customHeight="1" x14ac:dyDescent="0.2">
      <c r="A14" s="29"/>
      <c r="B14" s="30"/>
      <c r="C14" s="33"/>
      <c r="D14" s="1516" t="s">
        <v>427</v>
      </c>
      <c r="E14" s="1516"/>
      <c r="F14" s="1516"/>
      <c r="G14" s="1516"/>
      <c r="H14" s="1516"/>
      <c r="I14" s="1516"/>
      <c r="J14" s="1516"/>
      <c r="K14" s="1516"/>
      <c r="L14" s="1516"/>
      <c r="M14" s="1516"/>
      <c r="N14" s="315"/>
      <c r="O14" s="31"/>
    </row>
    <row r="15" spans="1:15" s="32" customFormat="1" ht="3" customHeight="1" x14ac:dyDescent="0.2">
      <c r="A15" s="29"/>
      <c r="B15" s="30"/>
      <c r="C15" s="33"/>
      <c r="D15" s="200"/>
      <c r="E15" s="200"/>
      <c r="F15" s="200"/>
      <c r="G15" s="200"/>
      <c r="H15" s="200"/>
      <c r="I15" s="200"/>
      <c r="J15" s="200"/>
      <c r="K15" s="200"/>
      <c r="L15" s="200"/>
      <c r="M15" s="200"/>
      <c r="N15" s="315"/>
      <c r="O15" s="31"/>
    </row>
    <row r="16" spans="1:15" s="32" customFormat="1" ht="23.25" customHeight="1" x14ac:dyDescent="0.2">
      <c r="A16" s="29"/>
      <c r="B16" s="30"/>
      <c r="C16" s="33"/>
      <c r="D16" s="1516" t="s">
        <v>428</v>
      </c>
      <c r="E16" s="1516"/>
      <c r="F16" s="1516"/>
      <c r="G16" s="1516"/>
      <c r="H16" s="1516"/>
      <c r="I16" s="1516"/>
      <c r="J16" s="1516"/>
      <c r="K16" s="1516"/>
      <c r="L16" s="1516"/>
      <c r="M16" s="1516"/>
      <c r="N16" s="315"/>
      <c r="O16" s="31"/>
    </row>
    <row r="17" spans="1:19" s="32" customFormat="1" ht="3" customHeight="1" x14ac:dyDescent="0.2">
      <c r="A17" s="29"/>
      <c r="B17" s="30"/>
      <c r="C17" s="33"/>
      <c r="D17" s="200"/>
      <c r="E17" s="200"/>
      <c r="F17" s="200"/>
      <c r="G17" s="200"/>
      <c r="H17" s="200"/>
      <c r="I17" s="200"/>
      <c r="J17" s="200"/>
      <c r="K17" s="200"/>
      <c r="L17" s="200"/>
      <c r="M17" s="200"/>
      <c r="N17" s="315"/>
      <c r="O17" s="31"/>
    </row>
    <row r="18" spans="1:19" s="32" customFormat="1" ht="23.25" customHeight="1" x14ac:dyDescent="0.2">
      <c r="A18" s="29"/>
      <c r="B18" s="30"/>
      <c r="C18" s="33"/>
      <c r="D18" s="1517" t="s">
        <v>429</v>
      </c>
      <c r="E18" s="1516"/>
      <c r="F18" s="1516"/>
      <c r="G18" s="1516"/>
      <c r="H18" s="1516"/>
      <c r="I18" s="1516"/>
      <c r="J18" s="1516"/>
      <c r="K18" s="1516"/>
      <c r="L18" s="1516"/>
      <c r="M18" s="1516"/>
      <c r="N18" s="315"/>
      <c r="O18" s="31"/>
    </row>
    <row r="19" spans="1:19" s="32" customFormat="1" ht="3" customHeight="1" x14ac:dyDescent="0.2">
      <c r="A19" s="29"/>
      <c r="B19" s="30"/>
      <c r="C19" s="33"/>
      <c r="D19" s="200"/>
      <c r="E19" s="200"/>
      <c r="F19" s="200"/>
      <c r="G19" s="200"/>
      <c r="H19" s="200"/>
      <c r="I19" s="200"/>
      <c r="J19" s="200"/>
      <c r="K19" s="200"/>
      <c r="L19" s="200"/>
      <c r="M19" s="200"/>
      <c r="N19" s="315"/>
      <c r="O19" s="31"/>
    </row>
    <row r="20" spans="1:19" s="32" customFormat="1" ht="14.25" customHeight="1" x14ac:dyDescent="0.2">
      <c r="A20" s="29"/>
      <c r="B20" s="30"/>
      <c r="C20" s="33"/>
      <c r="D20" s="1516" t="s">
        <v>430</v>
      </c>
      <c r="E20" s="1516"/>
      <c r="F20" s="1516"/>
      <c r="G20" s="1516"/>
      <c r="H20" s="1516"/>
      <c r="I20" s="1516"/>
      <c r="J20" s="1516"/>
      <c r="K20" s="1516"/>
      <c r="L20" s="1516"/>
      <c r="M20" s="1516"/>
      <c r="N20" s="315"/>
      <c r="O20" s="31"/>
    </row>
    <row r="21" spans="1:19" s="32" customFormat="1" ht="3" customHeight="1" x14ac:dyDescent="0.2">
      <c r="A21" s="29"/>
      <c r="B21" s="30"/>
      <c r="C21" s="33"/>
      <c r="D21" s="200"/>
      <c r="E21" s="200"/>
      <c r="F21" s="200"/>
      <c r="G21" s="200"/>
      <c r="H21" s="200"/>
      <c r="I21" s="200"/>
      <c r="J21" s="200"/>
      <c r="K21" s="200"/>
      <c r="L21" s="200"/>
      <c r="M21" s="200"/>
      <c r="N21" s="315"/>
      <c r="O21" s="31"/>
    </row>
    <row r="22" spans="1:19" s="32" customFormat="1" ht="32.25" customHeight="1" x14ac:dyDescent="0.2">
      <c r="A22" s="29"/>
      <c r="B22" s="30"/>
      <c r="C22" s="33"/>
      <c r="D22" s="1516" t="s">
        <v>431</v>
      </c>
      <c r="E22" s="1516"/>
      <c r="F22" s="1516"/>
      <c r="G22" s="1516"/>
      <c r="H22" s="1516"/>
      <c r="I22" s="1516"/>
      <c r="J22" s="1516"/>
      <c r="K22" s="1516"/>
      <c r="L22" s="1516"/>
      <c r="M22" s="1516"/>
      <c r="N22" s="315"/>
      <c r="O22" s="31"/>
    </row>
    <row r="23" spans="1:19" s="32" customFormat="1" ht="3" customHeight="1" x14ac:dyDescent="0.2">
      <c r="A23" s="29"/>
      <c r="B23" s="30"/>
      <c r="C23" s="33"/>
      <c r="D23" s="200"/>
      <c r="E23" s="200"/>
      <c r="F23" s="200"/>
      <c r="G23" s="200"/>
      <c r="H23" s="200"/>
      <c r="I23" s="200"/>
      <c r="J23" s="200"/>
      <c r="K23" s="200"/>
      <c r="L23" s="200"/>
      <c r="M23" s="200"/>
      <c r="N23" s="315"/>
      <c r="O23" s="31"/>
    </row>
    <row r="24" spans="1:19" s="32" customFormat="1" ht="81.75" customHeight="1" x14ac:dyDescent="0.2">
      <c r="A24" s="29"/>
      <c r="B24" s="30"/>
      <c r="C24" s="33"/>
      <c r="D24" s="1516" t="s">
        <v>287</v>
      </c>
      <c r="E24" s="1516"/>
      <c r="F24" s="1516"/>
      <c r="G24" s="1516"/>
      <c r="H24" s="1516"/>
      <c r="I24" s="1516"/>
      <c r="J24" s="1516"/>
      <c r="K24" s="1516"/>
      <c r="L24" s="1516"/>
      <c r="M24" s="1516"/>
      <c r="N24" s="315"/>
      <c r="O24" s="31"/>
    </row>
    <row r="25" spans="1:19" s="32" customFormat="1" ht="3" customHeight="1" x14ac:dyDescent="0.2">
      <c r="A25" s="29"/>
      <c r="B25" s="30"/>
      <c r="C25" s="33"/>
      <c r="D25" s="200"/>
      <c r="E25" s="200"/>
      <c r="F25" s="200"/>
      <c r="G25" s="200"/>
      <c r="H25" s="200"/>
      <c r="I25" s="200"/>
      <c r="J25" s="200"/>
      <c r="K25" s="200"/>
      <c r="L25" s="200"/>
      <c r="M25" s="200"/>
      <c r="N25" s="315"/>
      <c r="O25" s="31"/>
    </row>
    <row r="26" spans="1:19" s="32" customFormat="1" ht="105.75" customHeight="1" x14ac:dyDescent="0.2">
      <c r="A26" s="29"/>
      <c r="B26" s="30"/>
      <c r="C26" s="33"/>
      <c r="D26" s="1513" t="s">
        <v>397</v>
      </c>
      <c r="E26" s="1513"/>
      <c r="F26" s="1513"/>
      <c r="G26" s="1513"/>
      <c r="H26" s="1513"/>
      <c r="I26" s="1513"/>
      <c r="J26" s="1513"/>
      <c r="K26" s="1513"/>
      <c r="L26" s="1513"/>
      <c r="M26" s="1513"/>
      <c r="N26" s="315"/>
      <c r="O26" s="31"/>
    </row>
    <row r="27" spans="1:19" s="32" customFormat="1" ht="3" customHeight="1" x14ac:dyDescent="0.2">
      <c r="A27" s="29"/>
      <c r="B27" s="30"/>
      <c r="C27" s="33"/>
      <c r="D27" s="44"/>
      <c r="E27" s="44"/>
      <c r="F27" s="44"/>
      <c r="G27" s="44"/>
      <c r="H27" s="44"/>
      <c r="I27" s="44"/>
      <c r="J27" s="45"/>
      <c r="K27" s="45"/>
      <c r="L27" s="45"/>
      <c r="M27" s="46"/>
      <c r="N27" s="315"/>
      <c r="O27" s="31"/>
    </row>
    <row r="28" spans="1:19" s="32" customFormat="1" ht="57" customHeight="1" x14ac:dyDescent="0.2">
      <c r="A28" s="29"/>
      <c r="B28" s="30"/>
      <c r="C28" s="35"/>
      <c r="D28" s="1516" t="s">
        <v>53</v>
      </c>
      <c r="E28" s="1518"/>
      <c r="F28" s="1518"/>
      <c r="G28" s="1518"/>
      <c r="H28" s="1518"/>
      <c r="I28" s="1518"/>
      <c r="J28" s="1518"/>
      <c r="K28" s="1518"/>
      <c r="L28" s="1518"/>
      <c r="M28" s="1518"/>
      <c r="N28" s="315"/>
      <c r="O28" s="31"/>
      <c r="S28" s="32" t="s">
        <v>34</v>
      </c>
    </row>
    <row r="29" spans="1:19" s="32" customFormat="1" ht="3" customHeight="1" x14ac:dyDescent="0.2">
      <c r="A29" s="29"/>
      <c r="B29" s="30"/>
      <c r="C29" s="35"/>
      <c r="D29" s="201"/>
      <c r="E29" s="201"/>
      <c r="F29" s="201"/>
      <c r="G29" s="201"/>
      <c r="H29" s="201"/>
      <c r="I29" s="201"/>
      <c r="J29" s="201"/>
      <c r="K29" s="201"/>
      <c r="L29" s="201"/>
      <c r="M29" s="201"/>
      <c r="N29" s="315"/>
      <c r="O29" s="31"/>
    </row>
    <row r="30" spans="1:19" s="32" customFormat="1" ht="34.5" customHeight="1" x14ac:dyDescent="0.2">
      <c r="A30" s="29"/>
      <c r="B30" s="30"/>
      <c r="C30" s="35"/>
      <c r="D30" s="1516" t="s">
        <v>52</v>
      </c>
      <c r="E30" s="1518"/>
      <c r="F30" s="1518"/>
      <c r="G30" s="1518"/>
      <c r="H30" s="1518"/>
      <c r="I30" s="1518"/>
      <c r="J30" s="1518"/>
      <c r="K30" s="1518"/>
      <c r="L30" s="1518"/>
      <c r="M30" s="1518"/>
      <c r="N30" s="315"/>
      <c r="O30" s="31"/>
    </row>
    <row r="31" spans="1:19" s="32" customFormat="1" ht="30.75" customHeight="1" x14ac:dyDescent="0.2">
      <c r="A31" s="29"/>
      <c r="B31" s="30"/>
      <c r="C31" s="37"/>
      <c r="D31" s="72"/>
      <c r="E31" s="72"/>
      <c r="F31" s="72"/>
      <c r="G31" s="72"/>
      <c r="H31" s="72"/>
      <c r="I31" s="72"/>
      <c r="J31" s="72"/>
      <c r="K31" s="72"/>
      <c r="L31" s="72"/>
      <c r="M31" s="72"/>
      <c r="N31" s="315"/>
      <c r="O31" s="31"/>
    </row>
    <row r="32" spans="1:19" s="32" customFormat="1" ht="13.5" customHeight="1" x14ac:dyDescent="0.2">
      <c r="A32" s="29"/>
      <c r="B32" s="30"/>
      <c r="C32" s="37"/>
      <c r="D32" s="303"/>
      <c r="E32" s="303"/>
      <c r="F32" s="303"/>
      <c r="G32" s="304"/>
      <c r="H32" s="305" t="s">
        <v>17</v>
      </c>
      <c r="I32" s="302"/>
      <c r="J32" s="40"/>
      <c r="K32" s="304"/>
      <c r="L32" s="305" t="s">
        <v>24</v>
      </c>
      <c r="M32" s="302"/>
      <c r="N32" s="315"/>
      <c r="O32" s="31"/>
    </row>
    <row r="33" spans="1:16" s="32" customFormat="1" ht="6" customHeight="1" x14ac:dyDescent="0.2">
      <c r="A33" s="29"/>
      <c r="B33" s="30"/>
      <c r="C33" s="37"/>
      <c r="D33" s="306"/>
      <c r="E33" s="38"/>
      <c r="F33" s="38"/>
      <c r="G33" s="40"/>
      <c r="H33" s="39"/>
      <c r="I33" s="40"/>
      <c r="J33" s="40"/>
      <c r="K33" s="308"/>
      <c r="L33" s="309"/>
      <c r="M33" s="40"/>
      <c r="N33" s="315"/>
      <c r="O33" s="31"/>
    </row>
    <row r="34" spans="1:16" s="32" customFormat="1" ht="11.25" x14ac:dyDescent="0.2">
      <c r="A34" s="29"/>
      <c r="B34" s="30"/>
      <c r="C34" s="36"/>
      <c r="D34" s="307" t="s">
        <v>44</v>
      </c>
      <c r="E34" s="38" t="s">
        <v>36</v>
      </c>
      <c r="F34" s="38"/>
      <c r="G34" s="38"/>
      <c r="H34" s="39"/>
      <c r="I34" s="38"/>
      <c r="J34" s="40"/>
      <c r="K34" s="310"/>
      <c r="L34" s="40"/>
      <c r="M34" s="40"/>
      <c r="N34" s="315"/>
      <c r="O34" s="31"/>
    </row>
    <row r="35" spans="1:16" s="32" customFormat="1" ht="11.25" customHeight="1" x14ac:dyDescent="0.2">
      <c r="A35" s="29"/>
      <c r="B35" s="30"/>
      <c r="C35" s="37"/>
      <c r="D35" s="307" t="s">
        <v>3</v>
      </c>
      <c r="E35" s="38" t="s">
        <v>37</v>
      </c>
      <c r="F35" s="38"/>
      <c r="G35" s="40"/>
      <c r="H35" s="39"/>
      <c r="I35" s="40"/>
      <c r="J35" s="40"/>
      <c r="K35" s="310"/>
      <c r="L35" s="1003">
        <f>+capa!D57</f>
        <v>42947</v>
      </c>
      <c r="M35" s="1068"/>
      <c r="N35" s="315"/>
      <c r="O35" s="31"/>
    </row>
    <row r="36" spans="1:16" s="32" customFormat="1" ht="11.25" x14ac:dyDescent="0.2">
      <c r="A36" s="29"/>
      <c r="B36" s="30"/>
      <c r="C36" s="37"/>
      <c r="D36" s="307" t="s">
        <v>40</v>
      </c>
      <c r="E36" s="38" t="s">
        <v>39</v>
      </c>
      <c r="F36" s="38"/>
      <c r="G36" s="40"/>
      <c r="H36" s="39"/>
      <c r="I36" s="40"/>
      <c r="J36" s="40"/>
      <c r="K36" s="956"/>
      <c r="L36" s="957"/>
      <c r="M36" s="957"/>
      <c r="N36" s="315"/>
      <c r="O36" s="31"/>
    </row>
    <row r="37" spans="1:16" s="32" customFormat="1" ht="12.75" customHeight="1" x14ac:dyDescent="0.2">
      <c r="A37" s="29"/>
      <c r="B37" s="30"/>
      <c r="C37" s="36"/>
      <c r="D37" s="307" t="s">
        <v>41</v>
      </c>
      <c r="E37" s="38" t="s">
        <v>20</v>
      </c>
      <c r="F37" s="38"/>
      <c r="G37" s="38"/>
      <c r="H37" s="39"/>
      <c r="I37" s="38"/>
      <c r="J37" s="40"/>
      <c r="K37" s="1514"/>
      <c r="L37" s="1515"/>
      <c r="M37" s="1515"/>
      <c r="N37" s="315"/>
      <c r="O37" s="31"/>
    </row>
    <row r="38" spans="1:16" s="32" customFormat="1" ht="11.25" x14ac:dyDescent="0.2">
      <c r="A38" s="29"/>
      <c r="B38" s="30"/>
      <c r="C38" s="36"/>
      <c r="D38" s="307" t="s">
        <v>15</v>
      </c>
      <c r="E38" s="38" t="s">
        <v>5</v>
      </c>
      <c r="F38" s="38"/>
      <c r="G38" s="38"/>
      <c r="H38" s="39"/>
      <c r="I38" s="38"/>
      <c r="J38" s="40"/>
      <c r="K38" s="1514"/>
      <c r="L38" s="1515"/>
      <c r="M38" s="1515"/>
      <c r="N38" s="315"/>
      <c r="O38" s="31"/>
    </row>
    <row r="39" spans="1:16" s="32" customFormat="1" ht="8.25" customHeight="1" x14ac:dyDescent="0.2">
      <c r="A39" s="29"/>
      <c r="B39" s="30"/>
      <c r="C39" s="30"/>
      <c r="D39" s="30"/>
      <c r="E39" s="30"/>
      <c r="F39" s="30"/>
      <c r="G39" s="30"/>
      <c r="H39" s="30"/>
      <c r="I39" s="30"/>
      <c r="J39" s="30"/>
      <c r="K39" s="25"/>
      <c r="L39" s="30"/>
      <c r="M39" s="30"/>
      <c r="N39" s="315"/>
      <c r="O39" s="31"/>
    </row>
    <row r="40" spans="1:16" ht="13.5" customHeight="1" x14ac:dyDescent="0.2">
      <c r="A40" s="24"/>
      <c r="B40" s="28"/>
      <c r="C40" s="26"/>
      <c r="D40" s="26"/>
      <c r="E40" s="20"/>
      <c r="F40" s="25"/>
      <c r="G40" s="25"/>
      <c r="H40" s="25"/>
      <c r="I40" s="25"/>
      <c r="J40" s="25"/>
      <c r="L40" s="1511">
        <v>42917</v>
      </c>
      <c r="M40" s="1512"/>
      <c r="N40" s="351">
        <v>3</v>
      </c>
      <c r="O40" s="169"/>
      <c r="P40" s="169"/>
    </row>
    <row r="48" spans="1:16" x14ac:dyDescent="0.2">
      <c r="C48" s="783"/>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140" customWidth="1"/>
    <col min="2" max="2" width="2.5703125" style="1140" customWidth="1"/>
    <col min="3" max="3" width="1" style="1140" customWidth="1"/>
    <col min="4" max="4" width="21.85546875" style="1140" customWidth="1"/>
    <col min="5" max="5" width="9.28515625" style="1140" customWidth="1"/>
    <col min="6" max="6" width="5.42578125" style="1140" customWidth="1"/>
    <col min="7" max="7" width="9.28515625" style="1140" customWidth="1"/>
    <col min="8" max="8" width="5.42578125" style="1140" customWidth="1"/>
    <col min="9" max="9" width="9.28515625" style="1140" customWidth="1"/>
    <col min="10" max="10" width="5.42578125" style="1140" customWidth="1"/>
    <col min="11" max="11" width="9.28515625" style="1140" customWidth="1"/>
    <col min="12" max="12" width="5.42578125" style="1140" customWidth="1"/>
    <col min="13" max="13" width="9.28515625" style="1140" customWidth="1"/>
    <col min="14" max="14" width="5.42578125" style="1140" customWidth="1"/>
    <col min="15" max="15" width="2.5703125" style="1140" customWidth="1"/>
    <col min="16" max="16" width="1" style="1140" customWidth="1"/>
    <col min="17" max="16384" width="9.140625" style="1140"/>
  </cols>
  <sheetData>
    <row r="1" spans="1:16" ht="13.5" customHeight="1" x14ac:dyDescent="0.2">
      <c r="A1" s="1135"/>
      <c r="B1" s="1136"/>
      <c r="C1" s="1136"/>
      <c r="D1" s="1137"/>
      <c r="E1" s="1136"/>
      <c r="F1" s="1136"/>
      <c r="G1" s="1136"/>
      <c r="H1" s="1136"/>
      <c r="I1" s="1536" t="s">
        <v>381</v>
      </c>
      <c r="J1" s="1536"/>
      <c r="K1" s="1536"/>
      <c r="L1" s="1536"/>
      <c r="M1" s="1536"/>
      <c r="N1" s="1536"/>
      <c r="O1" s="1138"/>
      <c r="P1" s="1139"/>
    </row>
    <row r="2" spans="1:16" ht="6" customHeight="1" x14ac:dyDescent="0.2">
      <c r="A2" s="1139"/>
      <c r="B2" s="1141"/>
      <c r="C2" s="1142"/>
      <c r="D2" s="1142"/>
      <c r="E2" s="1142"/>
      <c r="F2" s="1142"/>
      <c r="G2" s="1142"/>
      <c r="H2" s="1142"/>
      <c r="I2" s="1142"/>
      <c r="J2" s="1142"/>
      <c r="K2" s="1142"/>
      <c r="L2" s="1142"/>
      <c r="M2" s="1142"/>
      <c r="N2" s="1142"/>
      <c r="O2" s="1135"/>
      <c r="P2" s="1139"/>
    </row>
    <row r="3" spans="1:16" ht="13.5" customHeight="1" thickBot="1" x14ac:dyDescent="0.25">
      <c r="A3" s="1139"/>
      <c r="B3" s="1143"/>
      <c r="C3" s="1144"/>
      <c r="D3" s="1135"/>
      <c r="E3" s="1135"/>
      <c r="F3" s="1135"/>
      <c r="G3" s="1145"/>
      <c r="H3" s="1135"/>
      <c r="I3" s="1135"/>
      <c r="J3" s="1135"/>
      <c r="K3" s="1135"/>
      <c r="L3" s="1135"/>
      <c r="M3" s="1530" t="s">
        <v>73</v>
      </c>
      <c r="N3" s="1530"/>
      <c r="O3" s="1135"/>
      <c r="P3" s="1139"/>
    </row>
    <row r="4" spans="1:16" s="1151" customFormat="1" ht="13.5" customHeight="1" thickBot="1" x14ac:dyDescent="0.25">
      <c r="A4" s="1146"/>
      <c r="B4" s="1147"/>
      <c r="C4" s="1148" t="s">
        <v>177</v>
      </c>
      <c r="D4" s="1149"/>
      <c r="E4" s="1149"/>
      <c r="F4" s="1149"/>
      <c r="G4" s="1149"/>
      <c r="H4" s="1149"/>
      <c r="I4" s="1149"/>
      <c r="J4" s="1149"/>
      <c r="K4" s="1149"/>
      <c r="L4" s="1149"/>
      <c r="M4" s="1149"/>
      <c r="N4" s="1150"/>
      <c r="O4" s="1135"/>
      <c r="P4" s="1146"/>
    </row>
    <row r="5" spans="1:16" ht="3.75" customHeight="1" x14ac:dyDescent="0.2">
      <c r="A5" s="1139"/>
      <c r="B5" s="1152"/>
      <c r="C5" s="1537" t="s">
        <v>155</v>
      </c>
      <c r="D5" s="1538"/>
      <c r="E5" s="1153"/>
      <c r="F5" s="1153"/>
      <c r="G5" s="1153"/>
      <c r="H5" s="1153"/>
      <c r="I5" s="1153"/>
      <c r="J5" s="1153"/>
      <c r="K5" s="1144"/>
      <c r="L5" s="1153"/>
      <c r="M5" s="1153"/>
      <c r="N5" s="1153"/>
      <c r="O5" s="1135"/>
      <c r="P5" s="1139"/>
    </row>
    <row r="6" spans="1:16" ht="13.5" customHeight="1" x14ac:dyDescent="0.2">
      <c r="A6" s="1139"/>
      <c r="B6" s="1152"/>
      <c r="C6" s="1538"/>
      <c r="D6" s="1538"/>
      <c r="E6" s="1154" t="s">
        <v>34</v>
      </c>
      <c r="F6" s="1155" t="s">
        <v>34</v>
      </c>
      <c r="G6" s="1154" t="s">
        <v>34</v>
      </c>
      <c r="H6" s="1155" t="s">
        <v>600</v>
      </c>
      <c r="I6" s="1156"/>
      <c r="J6" s="1155" t="s">
        <v>34</v>
      </c>
      <c r="K6" s="1157" t="s">
        <v>34</v>
      </c>
      <c r="L6" s="1158" t="s">
        <v>34</v>
      </c>
      <c r="M6" s="1158" t="s">
        <v>601</v>
      </c>
      <c r="N6" s="1159"/>
      <c r="O6" s="1135"/>
      <c r="P6" s="1139"/>
    </row>
    <row r="7" spans="1:16" x14ac:dyDescent="0.2">
      <c r="A7" s="1139"/>
      <c r="B7" s="1152"/>
      <c r="C7" s="1160"/>
      <c r="D7" s="1160"/>
      <c r="E7" s="1526" t="s">
        <v>632</v>
      </c>
      <c r="F7" s="1526"/>
      <c r="G7" s="1526" t="s">
        <v>633</v>
      </c>
      <c r="H7" s="1526"/>
      <c r="I7" s="1526" t="s">
        <v>634</v>
      </c>
      <c r="J7" s="1526"/>
      <c r="K7" s="1526" t="s">
        <v>635</v>
      </c>
      <c r="L7" s="1526"/>
      <c r="M7" s="1526" t="s">
        <v>632</v>
      </c>
      <c r="N7" s="1526"/>
      <c r="O7" s="1135"/>
      <c r="P7" s="1139"/>
    </row>
    <row r="8" spans="1:16" s="1163" customFormat="1" ht="18" customHeight="1" x14ac:dyDescent="0.2">
      <c r="A8" s="1161"/>
      <c r="B8" s="1162"/>
      <c r="C8" s="1523" t="s">
        <v>2</v>
      </c>
      <c r="D8" s="1523"/>
      <c r="E8" s="1534">
        <v>10318.799999999999</v>
      </c>
      <c r="F8" s="1534"/>
      <c r="G8" s="1534">
        <v>10310.4</v>
      </c>
      <c r="H8" s="1534"/>
      <c r="I8" s="1534">
        <v>10302.200000000001</v>
      </c>
      <c r="J8" s="1534"/>
      <c r="K8" s="1534">
        <v>10294.200000000001</v>
      </c>
      <c r="L8" s="1534"/>
      <c r="M8" s="1535">
        <v>10294.1</v>
      </c>
      <c r="N8" s="1535"/>
      <c r="O8" s="1135"/>
      <c r="P8" s="1161"/>
    </row>
    <row r="9" spans="1:16" ht="14.25" customHeight="1" x14ac:dyDescent="0.2">
      <c r="A9" s="1139"/>
      <c r="B9" s="1143"/>
      <c r="C9" s="757" t="s">
        <v>72</v>
      </c>
      <c r="D9" s="1164"/>
      <c r="E9" s="1528">
        <v>4887.7</v>
      </c>
      <c r="F9" s="1528"/>
      <c r="G9" s="1528">
        <v>4882.1000000000004</v>
      </c>
      <c r="H9" s="1528"/>
      <c r="I9" s="1528">
        <v>4876.3999999999996</v>
      </c>
      <c r="J9" s="1528"/>
      <c r="K9" s="1528">
        <v>4870.3999999999996</v>
      </c>
      <c r="L9" s="1528"/>
      <c r="M9" s="1531">
        <v>4870.5</v>
      </c>
      <c r="N9" s="1531"/>
      <c r="O9" s="1165"/>
      <c r="P9" s="1139"/>
    </row>
    <row r="10" spans="1:16" ht="14.25" customHeight="1" x14ac:dyDescent="0.2">
      <c r="A10" s="1139"/>
      <c r="B10" s="1143"/>
      <c r="C10" s="757" t="s">
        <v>71</v>
      </c>
      <c r="D10" s="1164"/>
      <c r="E10" s="1528">
        <v>5431.1</v>
      </c>
      <c r="F10" s="1528"/>
      <c r="G10" s="1528">
        <v>5428.3</v>
      </c>
      <c r="H10" s="1528"/>
      <c r="I10" s="1528">
        <v>5425.8</v>
      </c>
      <c r="J10" s="1528"/>
      <c r="K10" s="1528">
        <v>5423.8</v>
      </c>
      <c r="L10" s="1528"/>
      <c r="M10" s="1531">
        <v>5423.6</v>
      </c>
      <c r="N10" s="1531"/>
      <c r="O10" s="1165"/>
      <c r="P10" s="1139"/>
    </row>
    <row r="11" spans="1:16" ht="18.75" customHeight="1" x14ac:dyDescent="0.2">
      <c r="A11" s="1139"/>
      <c r="B11" s="1143"/>
      <c r="C11" s="757" t="s">
        <v>176</v>
      </c>
      <c r="D11" s="1166"/>
      <c r="E11" s="1528">
        <v>1456.2</v>
      </c>
      <c r="F11" s="1528"/>
      <c r="G11" s="1528">
        <v>1450.2</v>
      </c>
      <c r="H11" s="1528"/>
      <c r="I11" s="1528">
        <v>1444.5</v>
      </c>
      <c r="J11" s="1528"/>
      <c r="K11" s="1528">
        <v>1440</v>
      </c>
      <c r="L11" s="1528"/>
      <c r="M11" s="1531">
        <v>1438.8</v>
      </c>
      <c r="N11" s="1531"/>
      <c r="O11" s="1165"/>
      <c r="P11" s="1139"/>
    </row>
    <row r="12" spans="1:16" ht="13.5" customHeight="1" x14ac:dyDescent="0.2">
      <c r="A12" s="1139"/>
      <c r="B12" s="1143"/>
      <c r="C12" s="757" t="s">
        <v>156</v>
      </c>
      <c r="D12" s="1164"/>
      <c r="E12" s="1528">
        <v>1101.5999999999999</v>
      </c>
      <c r="F12" s="1528"/>
      <c r="G12" s="1528">
        <v>1099.7</v>
      </c>
      <c r="H12" s="1528"/>
      <c r="I12" s="1528">
        <v>1097.0999999999999</v>
      </c>
      <c r="J12" s="1528"/>
      <c r="K12" s="1528">
        <v>1094.4000000000001</v>
      </c>
      <c r="L12" s="1528"/>
      <c r="M12" s="1531">
        <v>1094.5</v>
      </c>
      <c r="N12" s="1531"/>
      <c r="O12" s="1165"/>
      <c r="P12" s="1139"/>
    </row>
    <row r="13" spans="1:16" ht="13.5" customHeight="1" x14ac:dyDescent="0.2">
      <c r="A13" s="1139"/>
      <c r="B13" s="1143"/>
      <c r="C13" s="757" t="s">
        <v>157</v>
      </c>
      <c r="D13" s="1164"/>
      <c r="E13" s="1528">
        <v>2752.7</v>
      </c>
      <c r="F13" s="1528"/>
      <c r="G13" s="1528">
        <v>2738.8</v>
      </c>
      <c r="H13" s="1528"/>
      <c r="I13" s="1528">
        <v>2723.6</v>
      </c>
      <c r="J13" s="1528"/>
      <c r="K13" s="1528">
        <v>2708.2</v>
      </c>
      <c r="L13" s="1528"/>
      <c r="M13" s="1531">
        <v>2696.9</v>
      </c>
      <c r="N13" s="1531"/>
      <c r="O13" s="1165"/>
      <c r="P13" s="1139"/>
    </row>
    <row r="14" spans="1:16" ht="13.5" customHeight="1" x14ac:dyDescent="0.2">
      <c r="A14" s="1139"/>
      <c r="B14" s="1143"/>
      <c r="C14" s="757" t="s">
        <v>158</v>
      </c>
      <c r="D14" s="1164"/>
      <c r="E14" s="1528">
        <v>5008.3</v>
      </c>
      <c r="F14" s="1528"/>
      <c r="G14" s="1528">
        <v>5021.7</v>
      </c>
      <c r="H14" s="1528"/>
      <c r="I14" s="1528">
        <v>5037</v>
      </c>
      <c r="J14" s="1528"/>
      <c r="K14" s="1528">
        <v>5051.6000000000004</v>
      </c>
      <c r="L14" s="1528"/>
      <c r="M14" s="1531">
        <v>5063.8</v>
      </c>
      <c r="N14" s="1531"/>
      <c r="O14" s="1165"/>
      <c r="P14" s="1139"/>
    </row>
    <row r="15" spans="1:16" s="1163" customFormat="1" ht="18" customHeight="1" x14ac:dyDescent="0.2">
      <c r="A15" s="1161"/>
      <c r="B15" s="1162"/>
      <c r="C15" s="1523" t="s">
        <v>175</v>
      </c>
      <c r="D15" s="1523"/>
      <c r="E15" s="1534">
        <v>5153.3999999999996</v>
      </c>
      <c r="F15" s="1534"/>
      <c r="G15" s="1534">
        <v>5161.8999999999996</v>
      </c>
      <c r="H15" s="1534"/>
      <c r="I15" s="1534">
        <v>5211</v>
      </c>
      <c r="J15" s="1534"/>
      <c r="K15" s="1534">
        <v>5186.8</v>
      </c>
      <c r="L15" s="1534"/>
      <c r="M15" s="1535">
        <v>5182</v>
      </c>
      <c r="N15" s="1535"/>
      <c r="O15" s="1167"/>
      <c r="P15" s="1161"/>
    </row>
    <row r="16" spans="1:16" ht="13.5" customHeight="1" x14ac:dyDescent="0.2">
      <c r="A16" s="1139"/>
      <c r="B16" s="1143"/>
      <c r="C16" s="757" t="s">
        <v>72</v>
      </c>
      <c r="D16" s="1164"/>
      <c r="E16" s="1528">
        <v>2629.9</v>
      </c>
      <c r="F16" s="1528"/>
      <c r="G16" s="1528">
        <v>2649.3</v>
      </c>
      <c r="H16" s="1528"/>
      <c r="I16" s="1528">
        <v>2677.7</v>
      </c>
      <c r="J16" s="1528"/>
      <c r="K16" s="1528">
        <v>2652.7</v>
      </c>
      <c r="L16" s="1528"/>
      <c r="M16" s="1531">
        <v>2647.7</v>
      </c>
      <c r="N16" s="1531"/>
      <c r="O16" s="1165"/>
      <c r="P16" s="1139"/>
    </row>
    <row r="17" spans="1:16" ht="13.5" customHeight="1" x14ac:dyDescent="0.2">
      <c r="A17" s="1139"/>
      <c r="B17" s="1143"/>
      <c r="C17" s="757" t="s">
        <v>71</v>
      </c>
      <c r="D17" s="1164"/>
      <c r="E17" s="1528">
        <v>2523.5</v>
      </c>
      <c r="F17" s="1528"/>
      <c r="G17" s="1528">
        <v>2512.6</v>
      </c>
      <c r="H17" s="1528"/>
      <c r="I17" s="1528">
        <v>2533.3000000000002</v>
      </c>
      <c r="J17" s="1528"/>
      <c r="K17" s="1528">
        <v>2534.1</v>
      </c>
      <c r="L17" s="1528"/>
      <c r="M17" s="1531">
        <v>2534.3000000000002</v>
      </c>
      <c r="N17" s="1531"/>
      <c r="O17" s="1165"/>
      <c r="P17" s="1139"/>
    </row>
    <row r="18" spans="1:16" ht="18.75" customHeight="1" x14ac:dyDescent="0.2">
      <c r="A18" s="1139"/>
      <c r="B18" s="1143"/>
      <c r="C18" s="757" t="s">
        <v>156</v>
      </c>
      <c r="D18" s="1164"/>
      <c r="E18" s="1528">
        <v>365.9</v>
      </c>
      <c r="F18" s="1528"/>
      <c r="G18" s="1528">
        <v>354.8</v>
      </c>
      <c r="H18" s="1528"/>
      <c r="I18" s="1528">
        <v>369.4</v>
      </c>
      <c r="J18" s="1528"/>
      <c r="K18" s="1528">
        <v>366.8</v>
      </c>
      <c r="L18" s="1528"/>
      <c r="M18" s="1531">
        <v>365.6</v>
      </c>
      <c r="N18" s="1531"/>
      <c r="O18" s="1165"/>
      <c r="P18" s="1139"/>
    </row>
    <row r="19" spans="1:16" ht="13.5" customHeight="1" x14ac:dyDescent="0.2">
      <c r="A19" s="1139"/>
      <c r="B19" s="1143"/>
      <c r="C19" s="757" t="s">
        <v>157</v>
      </c>
      <c r="D19" s="1164"/>
      <c r="E19" s="1528">
        <v>2508.6</v>
      </c>
      <c r="F19" s="1528"/>
      <c r="G19" s="1528">
        <v>2475.8000000000002</v>
      </c>
      <c r="H19" s="1528"/>
      <c r="I19" s="1528">
        <v>2486.1</v>
      </c>
      <c r="J19" s="1528"/>
      <c r="K19" s="1528">
        <v>2465.9</v>
      </c>
      <c r="L19" s="1528"/>
      <c r="M19" s="1531">
        <v>2453.4</v>
      </c>
      <c r="N19" s="1531"/>
      <c r="O19" s="1165"/>
      <c r="P19" s="1139"/>
    </row>
    <row r="20" spans="1:16" ht="13.5" customHeight="1" x14ac:dyDescent="0.2">
      <c r="A20" s="1139"/>
      <c r="B20" s="1143"/>
      <c r="C20" s="757" t="s">
        <v>158</v>
      </c>
      <c r="D20" s="1164"/>
      <c r="E20" s="1528">
        <v>2278.9</v>
      </c>
      <c r="F20" s="1528"/>
      <c r="G20" s="1528">
        <v>2331.1999999999998</v>
      </c>
      <c r="H20" s="1528"/>
      <c r="I20" s="1528">
        <v>2355.5</v>
      </c>
      <c r="J20" s="1528"/>
      <c r="K20" s="1528">
        <v>2354.1</v>
      </c>
      <c r="L20" s="1528"/>
      <c r="M20" s="1531">
        <v>2363</v>
      </c>
      <c r="N20" s="1531"/>
      <c r="O20" s="1165"/>
      <c r="P20" s="1139"/>
    </row>
    <row r="21" spans="1:16" s="1171" customFormat="1" ht="18" customHeight="1" x14ac:dyDescent="0.2">
      <c r="A21" s="1168"/>
      <c r="B21" s="1169"/>
      <c r="C21" s="1523" t="s">
        <v>505</v>
      </c>
      <c r="D21" s="1523"/>
      <c r="E21" s="1533">
        <v>58.1</v>
      </c>
      <c r="F21" s="1533"/>
      <c r="G21" s="1533">
        <v>58.3</v>
      </c>
      <c r="H21" s="1533"/>
      <c r="I21" s="1533">
        <v>58.8</v>
      </c>
      <c r="J21" s="1533"/>
      <c r="K21" s="1533">
        <v>58.6</v>
      </c>
      <c r="L21" s="1533"/>
      <c r="M21" s="1532">
        <v>58.5</v>
      </c>
      <c r="N21" s="1532"/>
      <c r="O21" s="1170"/>
      <c r="P21" s="1168"/>
    </row>
    <row r="22" spans="1:16" ht="13.5" customHeight="1" x14ac:dyDescent="0.2">
      <c r="A22" s="1139"/>
      <c r="B22" s="1143"/>
      <c r="C22" s="757" t="s">
        <v>72</v>
      </c>
      <c r="D22" s="1164"/>
      <c r="E22" s="1528">
        <v>63.5</v>
      </c>
      <c r="F22" s="1528"/>
      <c r="G22" s="1528">
        <v>64</v>
      </c>
      <c r="H22" s="1528"/>
      <c r="I22" s="1528">
        <v>64.7</v>
      </c>
      <c r="J22" s="1528"/>
      <c r="K22" s="1528">
        <v>64.2</v>
      </c>
      <c r="L22" s="1528"/>
      <c r="M22" s="1531">
        <v>64</v>
      </c>
      <c r="N22" s="1531"/>
      <c r="O22" s="1165"/>
      <c r="P22" s="1139"/>
    </row>
    <row r="23" spans="1:16" ht="13.5" customHeight="1" x14ac:dyDescent="0.2">
      <c r="A23" s="1139"/>
      <c r="B23" s="1143"/>
      <c r="C23" s="757" t="s">
        <v>71</v>
      </c>
      <c r="D23" s="1164"/>
      <c r="E23" s="1528">
        <v>53.5</v>
      </c>
      <c r="F23" s="1528"/>
      <c r="G23" s="1528">
        <v>53.2</v>
      </c>
      <c r="H23" s="1528"/>
      <c r="I23" s="1528">
        <v>53.7</v>
      </c>
      <c r="J23" s="1528"/>
      <c r="K23" s="1528">
        <v>53.7</v>
      </c>
      <c r="L23" s="1528"/>
      <c r="M23" s="1531">
        <v>53.7</v>
      </c>
      <c r="N23" s="1531"/>
      <c r="O23" s="1165"/>
      <c r="P23" s="1139"/>
    </row>
    <row r="24" spans="1:16" ht="18.75" customHeight="1" x14ac:dyDescent="0.2">
      <c r="A24" s="1139"/>
      <c r="B24" s="1143"/>
      <c r="C24" s="757" t="s">
        <v>171</v>
      </c>
      <c r="D24" s="1164"/>
      <c r="E24" s="1528">
        <v>73.400000000000006</v>
      </c>
      <c r="F24" s="1528"/>
      <c r="G24" s="1528">
        <v>73.400000000000006</v>
      </c>
      <c r="H24" s="1528"/>
      <c r="I24" s="1528">
        <v>74.099999999999994</v>
      </c>
      <c r="J24" s="1528"/>
      <c r="K24" s="1528">
        <v>73.900000000000006</v>
      </c>
      <c r="L24" s="1528"/>
      <c r="M24" s="1531">
        <v>74.099999999999994</v>
      </c>
      <c r="N24" s="1531"/>
      <c r="O24" s="1165"/>
      <c r="P24" s="1139"/>
    </row>
    <row r="25" spans="1:16" ht="13.5" customHeight="1" x14ac:dyDescent="0.2">
      <c r="A25" s="1139"/>
      <c r="B25" s="1143"/>
      <c r="C25" s="757" t="s">
        <v>156</v>
      </c>
      <c r="D25" s="1164"/>
      <c r="E25" s="1528">
        <v>33.200000000000003</v>
      </c>
      <c r="F25" s="1528"/>
      <c r="G25" s="1528">
        <v>32.299999999999997</v>
      </c>
      <c r="H25" s="1528"/>
      <c r="I25" s="1528">
        <v>33.700000000000003</v>
      </c>
      <c r="J25" s="1528"/>
      <c r="K25" s="1528">
        <v>33.5</v>
      </c>
      <c r="L25" s="1528"/>
      <c r="M25" s="1531">
        <v>33.4</v>
      </c>
      <c r="N25" s="1531"/>
      <c r="O25" s="1165"/>
      <c r="P25" s="1139"/>
    </row>
    <row r="26" spans="1:16" ht="13.5" customHeight="1" x14ac:dyDescent="0.2">
      <c r="A26" s="1139"/>
      <c r="B26" s="1143"/>
      <c r="C26" s="757" t="s">
        <v>157</v>
      </c>
      <c r="D26" s="1135"/>
      <c r="E26" s="1527">
        <v>91.1</v>
      </c>
      <c r="F26" s="1527"/>
      <c r="G26" s="1527">
        <v>90.4</v>
      </c>
      <c r="H26" s="1527"/>
      <c r="I26" s="1527">
        <v>91.3</v>
      </c>
      <c r="J26" s="1527"/>
      <c r="K26" s="1528">
        <v>91.1</v>
      </c>
      <c r="L26" s="1528"/>
      <c r="M26" s="1529">
        <v>91</v>
      </c>
      <c r="N26" s="1529"/>
      <c r="O26" s="1165"/>
      <c r="P26" s="1139"/>
    </row>
    <row r="27" spans="1:16" ht="13.5" customHeight="1" x14ac:dyDescent="0.2">
      <c r="A27" s="1139"/>
      <c r="B27" s="1143"/>
      <c r="C27" s="757" t="s">
        <v>158</v>
      </c>
      <c r="D27" s="1135"/>
      <c r="E27" s="1527">
        <v>45.5</v>
      </c>
      <c r="F27" s="1527"/>
      <c r="G27" s="1527">
        <v>46.4</v>
      </c>
      <c r="H27" s="1527"/>
      <c r="I27" s="1527">
        <v>46.8</v>
      </c>
      <c r="J27" s="1527"/>
      <c r="K27" s="1528">
        <v>46.6</v>
      </c>
      <c r="L27" s="1528"/>
      <c r="M27" s="1529">
        <v>46.7</v>
      </c>
      <c r="N27" s="1529"/>
      <c r="O27" s="1165"/>
      <c r="P27" s="1139"/>
    </row>
    <row r="28" spans="1:16" ht="13.5" customHeight="1" x14ac:dyDescent="0.2">
      <c r="A28" s="1139"/>
      <c r="B28" s="1143"/>
      <c r="C28" s="758" t="s">
        <v>174</v>
      </c>
      <c r="D28" s="1135"/>
      <c r="E28" s="759"/>
      <c r="F28" s="759"/>
      <c r="G28" s="759"/>
      <c r="H28" s="759"/>
      <c r="I28" s="759"/>
      <c r="J28" s="759"/>
      <c r="K28" s="759"/>
      <c r="L28" s="759"/>
      <c r="M28" s="759"/>
      <c r="N28" s="759"/>
      <c r="O28" s="1165"/>
      <c r="P28" s="1139"/>
    </row>
    <row r="29" spans="1:16" ht="15.75" customHeight="1" thickBot="1" x14ac:dyDescent="0.25">
      <c r="A29" s="1139"/>
      <c r="B29" s="1143"/>
      <c r="C29" s="1172"/>
      <c r="D29" s="1165"/>
      <c r="E29" s="1165"/>
      <c r="F29" s="1165"/>
      <c r="G29" s="1165"/>
      <c r="H29" s="1165"/>
      <c r="I29" s="1165"/>
      <c r="J29" s="1165"/>
      <c r="K29" s="1165"/>
      <c r="L29" s="1165"/>
      <c r="M29" s="1530"/>
      <c r="N29" s="1530"/>
      <c r="O29" s="1165"/>
      <c r="P29" s="1139"/>
    </row>
    <row r="30" spans="1:16" s="1151" customFormat="1" ht="13.5" customHeight="1" thickBot="1" x14ac:dyDescent="0.25">
      <c r="A30" s="1146"/>
      <c r="B30" s="1147"/>
      <c r="C30" s="1148" t="s">
        <v>506</v>
      </c>
      <c r="D30" s="1149"/>
      <c r="E30" s="1149"/>
      <c r="F30" s="1149"/>
      <c r="G30" s="1149"/>
      <c r="H30" s="1149"/>
      <c r="I30" s="1149"/>
      <c r="J30" s="1149"/>
      <c r="K30" s="1149"/>
      <c r="L30" s="1149"/>
      <c r="M30" s="1149"/>
      <c r="N30" s="1150"/>
      <c r="O30" s="1165"/>
      <c r="P30" s="1146"/>
    </row>
    <row r="31" spans="1:16" s="1151" customFormat="1" ht="3.75" customHeight="1" x14ac:dyDescent="0.2">
      <c r="A31" s="1146"/>
      <c r="B31" s="1147"/>
      <c r="C31" s="1525" t="s">
        <v>159</v>
      </c>
      <c r="D31" s="1525"/>
      <c r="E31" s="1173"/>
      <c r="F31" s="1173"/>
      <c r="G31" s="1173"/>
      <c r="H31" s="1173"/>
      <c r="I31" s="1173"/>
      <c r="J31" s="1173"/>
      <c r="K31" s="1173"/>
      <c r="L31" s="1173"/>
      <c r="M31" s="1173"/>
      <c r="N31" s="1173"/>
      <c r="O31" s="1165"/>
      <c r="P31" s="1146"/>
    </row>
    <row r="32" spans="1:16" ht="13.5" customHeight="1" x14ac:dyDescent="0.2">
      <c r="A32" s="1139"/>
      <c r="B32" s="1143"/>
      <c r="C32" s="1525"/>
      <c r="D32" s="1525"/>
      <c r="E32" s="1154" t="s">
        <v>34</v>
      </c>
      <c r="F32" s="1155" t="s">
        <v>34</v>
      </c>
      <c r="G32" s="1154" t="s">
        <v>34</v>
      </c>
      <c r="H32" s="1155" t="s">
        <v>600</v>
      </c>
      <c r="I32" s="1156"/>
      <c r="J32" s="1155" t="s">
        <v>34</v>
      </c>
      <c r="K32" s="1157" t="s">
        <v>34</v>
      </c>
      <c r="L32" s="1158" t="s">
        <v>34</v>
      </c>
      <c r="M32" s="1158" t="s">
        <v>601</v>
      </c>
      <c r="N32" s="1159"/>
      <c r="O32" s="1165"/>
      <c r="P32" s="1139"/>
    </row>
    <row r="33" spans="1:16" x14ac:dyDescent="0.2">
      <c r="A33" s="1139"/>
      <c r="B33" s="1143"/>
      <c r="C33" s="1160"/>
      <c r="D33" s="1160"/>
      <c r="E33" s="1526" t="str">
        <f>+E7</f>
        <v>1.º trimestre</v>
      </c>
      <c r="F33" s="1526"/>
      <c r="G33" s="1526" t="str">
        <f>+G7</f>
        <v>2.º trimestre</v>
      </c>
      <c r="H33" s="1526"/>
      <c r="I33" s="1526" t="str">
        <f>+I7</f>
        <v>3.º trimestre</v>
      </c>
      <c r="J33" s="1526"/>
      <c r="K33" s="1526" t="str">
        <f>+K7</f>
        <v>4.º trimestre</v>
      </c>
      <c r="L33" s="1526"/>
      <c r="M33" s="1526" t="str">
        <f>+M7</f>
        <v>1.º trimestre</v>
      </c>
      <c r="N33" s="1526"/>
      <c r="O33" s="1165"/>
      <c r="P33" s="1139"/>
    </row>
    <row r="34" spans="1:16" x14ac:dyDescent="0.2">
      <c r="A34" s="1139"/>
      <c r="B34" s="1143"/>
      <c r="C34" s="1160"/>
      <c r="D34" s="1160"/>
      <c r="E34" s="770" t="s">
        <v>160</v>
      </c>
      <c r="F34" s="770" t="s">
        <v>106</v>
      </c>
      <c r="G34" s="770" t="s">
        <v>160</v>
      </c>
      <c r="H34" s="770" t="s">
        <v>106</v>
      </c>
      <c r="I34" s="771" t="s">
        <v>160</v>
      </c>
      <c r="J34" s="771" t="s">
        <v>106</v>
      </c>
      <c r="K34" s="771" t="s">
        <v>160</v>
      </c>
      <c r="L34" s="771" t="s">
        <v>106</v>
      </c>
      <c r="M34" s="771" t="s">
        <v>160</v>
      </c>
      <c r="N34" s="771" t="s">
        <v>106</v>
      </c>
      <c r="O34" s="1165"/>
      <c r="P34" s="1139"/>
    </row>
    <row r="35" spans="1:16" ht="15" customHeight="1" x14ac:dyDescent="0.2">
      <c r="A35" s="1139"/>
      <c r="B35" s="1143"/>
      <c r="C35" s="1523" t="s">
        <v>2</v>
      </c>
      <c r="D35" s="1523"/>
      <c r="E35" s="1174">
        <v>10318.799999999999</v>
      </c>
      <c r="F35" s="1174">
        <f>+E35/E35*100</f>
        <v>100</v>
      </c>
      <c r="G35" s="1175">
        <v>10310.4</v>
      </c>
      <c r="H35" s="1174">
        <f>+G35/G35*100</f>
        <v>100</v>
      </c>
      <c r="I35" s="1175">
        <v>10302.200000000001</v>
      </c>
      <c r="J35" s="1174">
        <f>+I35/I35*100</f>
        <v>100</v>
      </c>
      <c r="K35" s="1175">
        <v>10294.200000000001</v>
      </c>
      <c r="L35" s="1174">
        <f>+K35/K35*100</f>
        <v>100</v>
      </c>
      <c r="M35" s="1175">
        <v>10294.1</v>
      </c>
      <c r="N35" s="1175">
        <f>+M35/M35*100</f>
        <v>100</v>
      </c>
      <c r="O35" s="1165"/>
      <c r="P35" s="1139"/>
    </row>
    <row r="36" spans="1:16" ht="13.5" customHeight="1" x14ac:dyDescent="0.2">
      <c r="A36" s="1139"/>
      <c r="B36" s="1143"/>
      <c r="C36" s="760"/>
      <c r="D36" s="760" t="s">
        <v>176</v>
      </c>
      <c r="E36" s="1176">
        <v>1456.2</v>
      </c>
      <c r="F36" s="1176">
        <f>+E36/E$35*100</f>
        <v>14.112106058844054</v>
      </c>
      <c r="G36" s="1177">
        <v>1450.2</v>
      </c>
      <c r="H36" s="1176">
        <f>+G36/G$35*100</f>
        <v>14.065409683426445</v>
      </c>
      <c r="I36" s="1177">
        <v>1444.5</v>
      </c>
      <c r="J36" s="1176">
        <f>+I36/I$35*100</f>
        <v>14.021277008794236</v>
      </c>
      <c r="K36" s="1177">
        <v>1440</v>
      </c>
      <c r="L36" s="1176">
        <f>+K36/K$35*100</f>
        <v>13.98845952089526</v>
      </c>
      <c r="M36" s="1177">
        <v>1438.8</v>
      </c>
      <c r="N36" s="1177">
        <f>+M36/M$35*100</f>
        <v>13.976938246179849</v>
      </c>
      <c r="O36" s="1165"/>
      <c r="P36" s="1139"/>
    </row>
    <row r="37" spans="1:16" ht="13.5" customHeight="1" x14ac:dyDescent="0.2">
      <c r="A37" s="1139"/>
      <c r="B37" s="1143"/>
      <c r="C37" s="760"/>
      <c r="D37" s="760" t="s">
        <v>507</v>
      </c>
      <c r="E37" s="1176">
        <v>2143.1</v>
      </c>
      <c r="F37" s="1176">
        <f>+E37/E$35*100</f>
        <v>20.76888785517696</v>
      </c>
      <c r="G37" s="1177">
        <v>2152.8000000000002</v>
      </c>
      <c r="H37" s="1176">
        <f>+G37/G$35*100</f>
        <v>20.879888268156428</v>
      </c>
      <c r="I37" s="1177">
        <v>2164.6999999999998</v>
      </c>
      <c r="J37" s="1176">
        <f>+I37/I$35*100</f>
        <v>21.012016850769736</v>
      </c>
      <c r="K37" s="1177">
        <v>2176</v>
      </c>
      <c r="L37" s="1176">
        <f>+K37/K$35*100</f>
        <v>21.138116609352839</v>
      </c>
      <c r="M37" s="1177">
        <v>2178.6999999999998</v>
      </c>
      <c r="N37" s="1177">
        <f>+M37/M$35*100</f>
        <v>21.164550567800973</v>
      </c>
      <c r="O37" s="1165"/>
      <c r="P37" s="1139"/>
    </row>
    <row r="38" spans="1:16" s="1181" customFormat="1" ht="15" customHeight="1" x14ac:dyDescent="0.2">
      <c r="A38" s="1178"/>
      <c r="B38" s="1179"/>
      <c r="C38" s="760" t="s">
        <v>187</v>
      </c>
      <c r="D38" s="760"/>
      <c r="E38" s="1176">
        <v>3592.6</v>
      </c>
      <c r="F38" s="1176">
        <f>+E38/E$35*100</f>
        <v>34.816063883397298</v>
      </c>
      <c r="G38" s="1177">
        <v>3587.9</v>
      </c>
      <c r="H38" s="1176">
        <f>+G38/G$35*100</f>
        <v>34.798843885785232</v>
      </c>
      <c r="I38" s="1177">
        <v>3583.2</v>
      </c>
      <c r="J38" s="1176">
        <f>+I38/I$35*100</f>
        <v>34.780920580070273</v>
      </c>
      <c r="K38" s="1177">
        <v>3577.4</v>
      </c>
      <c r="L38" s="1176">
        <f>+K38/K$35*100</f>
        <v>34.751607701424106</v>
      </c>
      <c r="M38" s="1177">
        <v>3575</v>
      </c>
      <c r="N38" s="1177">
        <f>+M38/M$35*100</f>
        <v>34.728630963367365</v>
      </c>
      <c r="O38" s="1180"/>
      <c r="P38" s="1178"/>
    </row>
    <row r="39" spans="1:16" ht="13.5" customHeight="1" x14ac:dyDescent="0.2">
      <c r="A39" s="1139"/>
      <c r="B39" s="1143"/>
      <c r="C39" s="760"/>
      <c r="D39" s="761" t="s">
        <v>176</v>
      </c>
      <c r="E39" s="1182">
        <v>486.9</v>
      </c>
      <c r="F39" s="1182">
        <f>+E39/E38*100</f>
        <v>13.552858653899683</v>
      </c>
      <c r="G39" s="1183">
        <v>483.4</v>
      </c>
      <c r="H39" s="1182">
        <f>+G39/G38*100</f>
        <v>13.473062236963127</v>
      </c>
      <c r="I39" s="1183">
        <v>480.1</v>
      </c>
      <c r="J39" s="1182">
        <f>+I39/I38*100</f>
        <v>13.398638088859121</v>
      </c>
      <c r="K39" s="1183">
        <v>477</v>
      </c>
      <c r="L39" s="1182">
        <f>+K39/K38*100</f>
        <v>13.333706043495274</v>
      </c>
      <c r="M39" s="1183">
        <v>475.6</v>
      </c>
      <c r="N39" s="1183">
        <f>+M39/M38*100</f>
        <v>13.303496503496504</v>
      </c>
      <c r="O39" s="1165"/>
      <c r="P39" s="1139"/>
    </row>
    <row r="40" spans="1:16" ht="13.5" customHeight="1" x14ac:dyDescent="0.2">
      <c r="A40" s="1139"/>
      <c r="B40" s="1143"/>
      <c r="C40" s="760"/>
      <c r="D40" s="761" t="s">
        <v>507</v>
      </c>
      <c r="E40" s="1182">
        <v>684.6</v>
      </c>
      <c r="F40" s="1182">
        <f>+E40/E38*100</f>
        <v>19.055836998274231</v>
      </c>
      <c r="G40" s="1183">
        <v>689</v>
      </c>
      <c r="H40" s="1182">
        <f>+G40/G38*100</f>
        <v>19.203433763482817</v>
      </c>
      <c r="I40" s="1183">
        <v>694.1</v>
      </c>
      <c r="J40" s="1182">
        <f>+I40/I38*100</f>
        <v>19.370953337798618</v>
      </c>
      <c r="K40" s="1183">
        <v>698.8</v>
      </c>
      <c r="L40" s="1182">
        <f>+K40/K38*100</f>
        <v>19.533739587409848</v>
      </c>
      <c r="M40" s="1183">
        <v>700.6</v>
      </c>
      <c r="N40" s="1183">
        <f>+M40/M38*100</f>
        <v>19.597202797202797</v>
      </c>
      <c r="O40" s="1165"/>
      <c r="P40" s="1139"/>
    </row>
    <row r="41" spans="1:16" s="1181" customFormat="1" ht="15" customHeight="1" x14ac:dyDescent="0.2">
      <c r="A41" s="1178"/>
      <c r="B41" s="1179"/>
      <c r="C41" s="760" t="s">
        <v>188</v>
      </c>
      <c r="D41" s="760"/>
      <c r="E41" s="1176">
        <v>2250.3000000000002</v>
      </c>
      <c r="F41" s="1176">
        <f>+E41/E$35*100</f>
        <v>21.807768345156418</v>
      </c>
      <c r="G41" s="1177">
        <v>2248.1</v>
      </c>
      <c r="H41" s="1176">
        <f>+G41/G$35*100</f>
        <v>21.804197703289883</v>
      </c>
      <c r="I41" s="1177">
        <v>2246</v>
      </c>
      <c r="J41" s="1176">
        <f>+I41/I$35*100</f>
        <v>21.801168682417345</v>
      </c>
      <c r="K41" s="1177">
        <v>2244</v>
      </c>
      <c r="L41" s="1176">
        <f>+K41/K$35*100</f>
        <v>21.798682753395116</v>
      </c>
      <c r="M41" s="1177">
        <v>2240.5</v>
      </c>
      <c r="N41" s="1177">
        <f>+M41/M$35*100</f>
        <v>21.764894454104777</v>
      </c>
      <c r="O41" s="1180"/>
      <c r="P41" s="1178"/>
    </row>
    <row r="42" spans="1:16" ht="13.5" customHeight="1" x14ac:dyDescent="0.2">
      <c r="A42" s="1139"/>
      <c r="B42" s="1143"/>
      <c r="C42" s="760"/>
      <c r="D42" s="761" t="s">
        <v>176</v>
      </c>
      <c r="E42" s="1182">
        <v>285.7</v>
      </c>
      <c r="F42" s="1182">
        <f>+E42/E41*100</f>
        <v>12.696084966448918</v>
      </c>
      <c r="G42" s="1183">
        <v>284.10000000000002</v>
      </c>
      <c r="H42" s="1182">
        <f>+G42/G41*100</f>
        <v>12.637338196699435</v>
      </c>
      <c r="I42" s="1183">
        <v>282.7</v>
      </c>
      <c r="J42" s="1182">
        <f>+I42/I41*100</f>
        <v>12.586821015138023</v>
      </c>
      <c r="K42" s="1183">
        <v>281.39999999999998</v>
      </c>
      <c r="L42" s="1182">
        <f>+K42/K41*100</f>
        <v>12.540106951871657</v>
      </c>
      <c r="M42" s="1183">
        <v>280.39999999999998</v>
      </c>
      <c r="N42" s="1183">
        <f>+M42/M41*100</f>
        <v>12.51506360187458</v>
      </c>
      <c r="O42" s="1165"/>
      <c r="P42" s="1139"/>
    </row>
    <row r="43" spans="1:16" ht="13.5" customHeight="1" x14ac:dyDescent="0.2">
      <c r="A43" s="1139"/>
      <c r="B43" s="1143"/>
      <c r="C43" s="760"/>
      <c r="D43" s="761" t="s">
        <v>507</v>
      </c>
      <c r="E43" s="1182">
        <v>525.9</v>
      </c>
      <c r="F43" s="1182">
        <f>+E43/E41*100</f>
        <v>23.370217304359418</v>
      </c>
      <c r="G43" s="1183">
        <v>527.20000000000005</v>
      </c>
      <c r="H43" s="1182">
        <f>+G43/G41*100</f>
        <v>23.450914105244429</v>
      </c>
      <c r="I43" s="1183">
        <v>529.20000000000005</v>
      </c>
      <c r="J43" s="1182">
        <f>+I43/I41*100</f>
        <v>23.561887800534283</v>
      </c>
      <c r="K43" s="1183">
        <v>531</v>
      </c>
      <c r="L43" s="1182">
        <f>+K43/K41*100</f>
        <v>23.663101604278076</v>
      </c>
      <c r="M43" s="1183">
        <v>530.1</v>
      </c>
      <c r="N43" s="1183">
        <f>+M43/M41*100</f>
        <v>23.659897344342781</v>
      </c>
      <c r="O43" s="1165"/>
      <c r="P43" s="1139"/>
    </row>
    <row r="44" spans="1:16" s="1181" customFormat="1" ht="15" customHeight="1" x14ac:dyDescent="0.2">
      <c r="A44" s="1178"/>
      <c r="B44" s="1179"/>
      <c r="C44" s="760" t="s">
        <v>59</v>
      </c>
      <c r="D44" s="760"/>
      <c r="E44" s="1176">
        <v>2812.5</v>
      </c>
      <c r="F44" s="1176">
        <f>+E44/E$35*100</f>
        <v>27.256076287940463</v>
      </c>
      <c r="G44" s="1177">
        <v>2814</v>
      </c>
      <c r="H44" s="1176">
        <f>+G44/G$35*100</f>
        <v>27.292830540037244</v>
      </c>
      <c r="I44" s="1177">
        <v>2815.4</v>
      </c>
      <c r="J44" s="1176">
        <f>+I44/I$35*100</f>
        <v>27.328143503329382</v>
      </c>
      <c r="K44" s="1177">
        <v>2818</v>
      </c>
      <c r="L44" s="1176">
        <f>+K44/K$35*100</f>
        <v>27.374638145751973</v>
      </c>
      <c r="M44" s="1177">
        <v>2822.1</v>
      </c>
      <c r="N44" s="1177">
        <f>+M44/M$35*100</f>
        <v>27.414732710970359</v>
      </c>
      <c r="O44" s="1180"/>
      <c r="P44" s="1178"/>
    </row>
    <row r="45" spans="1:16" ht="13.5" customHeight="1" x14ac:dyDescent="0.2">
      <c r="A45" s="1139"/>
      <c r="B45" s="1143"/>
      <c r="C45" s="760"/>
      <c r="D45" s="761" t="s">
        <v>176</v>
      </c>
      <c r="E45" s="1182">
        <v>445.9</v>
      </c>
      <c r="F45" s="1182">
        <f>+E45/E44*100</f>
        <v>15.854222222222223</v>
      </c>
      <c r="G45" s="1183">
        <v>446.1</v>
      </c>
      <c r="H45" s="1182">
        <f>+G45/G44*100</f>
        <v>15.852878464818765</v>
      </c>
      <c r="I45" s="1183">
        <v>446.4</v>
      </c>
      <c r="J45" s="1182">
        <f>+I45/I44*100</f>
        <v>15.855651062016054</v>
      </c>
      <c r="K45" s="1183">
        <v>447</v>
      </c>
      <c r="L45" s="1182">
        <f>+K45/K44*100</f>
        <v>15.862313697657912</v>
      </c>
      <c r="M45" s="1183">
        <v>448.7</v>
      </c>
      <c r="N45" s="1183">
        <f>+M45/M44*100</f>
        <v>15.899507458984443</v>
      </c>
      <c r="O45" s="1165"/>
      <c r="P45" s="1139"/>
    </row>
    <row r="46" spans="1:16" ht="13.5" customHeight="1" x14ac:dyDescent="0.2">
      <c r="A46" s="1139"/>
      <c r="B46" s="1143"/>
      <c r="C46" s="760"/>
      <c r="D46" s="761" t="s">
        <v>507</v>
      </c>
      <c r="E46" s="1182">
        <v>588.20000000000005</v>
      </c>
      <c r="F46" s="1182">
        <f>+E46/E44*100</f>
        <v>20.913777777777778</v>
      </c>
      <c r="G46" s="1183">
        <v>591.5</v>
      </c>
      <c r="H46" s="1182">
        <f>+G46/G44*100</f>
        <v>21.019900497512438</v>
      </c>
      <c r="I46" s="1183">
        <v>595.29999999999995</v>
      </c>
      <c r="J46" s="1182">
        <f>+I46/I44*100</f>
        <v>21.144419975847121</v>
      </c>
      <c r="K46" s="1183">
        <v>599</v>
      </c>
      <c r="L46" s="1182">
        <f>+K46/K44*100</f>
        <v>21.256210078069554</v>
      </c>
      <c r="M46" s="1183">
        <v>601.1</v>
      </c>
      <c r="N46" s="1183">
        <f>+M46/M44*100</f>
        <v>21.299741327380321</v>
      </c>
      <c r="O46" s="1165"/>
      <c r="P46" s="1139"/>
    </row>
    <row r="47" spans="1:16" s="1181" customFormat="1" ht="15" customHeight="1" x14ac:dyDescent="0.2">
      <c r="A47" s="1178"/>
      <c r="B47" s="1179"/>
      <c r="C47" s="760" t="s">
        <v>190</v>
      </c>
      <c r="D47" s="760"/>
      <c r="E47" s="1176">
        <v>721.4</v>
      </c>
      <c r="F47" s="1176">
        <f>+E47/E$35*100</f>
        <v>6.9911229987983106</v>
      </c>
      <c r="G47" s="1177">
        <v>719</v>
      </c>
      <c r="H47" s="1176">
        <f>+G47/G$35*100</f>
        <v>6.9735412787088764</v>
      </c>
      <c r="I47" s="1177">
        <v>716.8</v>
      </c>
      <c r="J47" s="1176">
        <f>+I47/I$35*100</f>
        <v>6.9577371823494012</v>
      </c>
      <c r="K47" s="1177">
        <v>714.6</v>
      </c>
      <c r="L47" s="1176">
        <f>+K47/K$35*100</f>
        <v>6.941773037244273</v>
      </c>
      <c r="M47" s="1177">
        <v>717.2</v>
      </c>
      <c r="N47" s="1177">
        <f>+M47/M$35*100</f>
        <v>6.9670976578816992</v>
      </c>
      <c r="O47" s="1180"/>
      <c r="P47" s="1178"/>
    </row>
    <row r="48" spans="1:16" ht="13.5" customHeight="1" x14ac:dyDescent="0.2">
      <c r="A48" s="1139"/>
      <c r="B48" s="1143"/>
      <c r="C48" s="760"/>
      <c r="D48" s="761" t="s">
        <v>176</v>
      </c>
      <c r="E48" s="1182">
        <v>93.2</v>
      </c>
      <c r="F48" s="1182">
        <f>+E48/E47*100</f>
        <v>12.919323537565845</v>
      </c>
      <c r="G48" s="1183">
        <v>92.6</v>
      </c>
      <c r="H48" s="1182">
        <f>+G48/G47*100</f>
        <v>12.878998609179416</v>
      </c>
      <c r="I48" s="1183">
        <v>92</v>
      </c>
      <c r="J48" s="1182">
        <f>+I48/I47*100</f>
        <v>12.834821428571431</v>
      </c>
      <c r="K48" s="1183">
        <v>91.6</v>
      </c>
      <c r="L48" s="1182">
        <f>+K48/K47*100</f>
        <v>12.818359921634478</v>
      </c>
      <c r="M48" s="1183">
        <v>91.8</v>
      </c>
      <c r="N48" s="1183">
        <f>+M48/M47*100</f>
        <v>12.799776910206356</v>
      </c>
      <c r="O48" s="1165"/>
      <c r="P48" s="1139"/>
    </row>
    <row r="49" spans="1:16" ht="13.5" customHeight="1" x14ac:dyDescent="0.2">
      <c r="A49" s="1139"/>
      <c r="B49" s="1143"/>
      <c r="C49" s="760"/>
      <c r="D49" s="761" t="s">
        <v>507</v>
      </c>
      <c r="E49" s="1182">
        <v>178.9</v>
      </c>
      <c r="F49" s="1182">
        <f>+E49/E47*100</f>
        <v>24.799001940670919</v>
      </c>
      <c r="G49" s="1183">
        <v>178.9</v>
      </c>
      <c r="H49" s="1182">
        <f>+G49/G47*100</f>
        <v>24.881780250347706</v>
      </c>
      <c r="I49" s="1183">
        <v>179.1</v>
      </c>
      <c r="J49" s="1182">
        <f>+I49/I47*100</f>
        <v>24.986049107142858</v>
      </c>
      <c r="K49" s="1183">
        <v>179.3</v>
      </c>
      <c r="L49" s="1182">
        <f>+K49/K47*100</f>
        <v>25.090959977609849</v>
      </c>
      <c r="M49" s="1183">
        <v>178.8</v>
      </c>
      <c r="N49" s="1183">
        <f>+M49/M47*100</f>
        <v>24.930284439486893</v>
      </c>
      <c r="O49" s="1165"/>
      <c r="P49" s="1139"/>
    </row>
    <row r="50" spans="1:16" s="1181" customFormat="1" ht="15" customHeight="1" x14ac:dyDescent="0.2">
      <c r="A50" s="1178"/>
      <c r="B50" s="1179"/>
      <c r="C50" s="760" t="s">
        <v>191</v>
      </c>
      <c r="D50" s="760"/>
      <c r="E50" s="1176">
        <v>441.5</v>
      </c>
      <c r="F50" s="1176">
        <f>+E50/E$35*100</f>
        <v>4.2785982866224757</v>
      </c>
      <c r="G50" s="1177">
        <v>441.6</v>
      </c>
      <c r="H50" s="1176">
        <f>+G50/G$35*100</f>
        <v>4.2830540037243949</v>
      </c>
      <c r="I50" s="1177">
        <v>441.7</v>
      </c>
      <c r="J50" s="1176">
        <f>+I50/I$35*100</f>
        <v>4.2874337520141328</v>
      </c>
      <c r="K50" s="1177">
        <v>442.1</v>
      </c>
      <c r="L50" s="1176">
        <f>+K50/K$35*100</f>
        <v>4.2946513570748577</v>
      </c>
      <c r="M50" s="1177">
        <v>440.8</v>
      </c>
      <c r="N50" s="1177">
        <f>+M50/M$35*100</f>
        <v>4.2820644835391146</v>
      </c>
      <c r="O50" s="1180"/>
      <c r="P50" s="1178"/>
    </row>
    <row r="51" spans="1:16" ht="13.5" customHeight="1" x14ac:dyDescent="0.2">
      <c r="A51" s="1139"/>
      <c r="B51" s="1143"/>
      <c r="C51" s="760"/>
      <c r="D51" s="761" t="s">
        <v>176</v>
      </c>
      <c r="E51" s="1182">
        <v>66.599999999999994</v>
      </c>
      <c r="F51" s="1182">
        <f>+E51/E50*100</f>
        <v>15.08493771234428</v>
      </c>
      <c r="G51" s="1183">
        <v>66.599999999999994</v>
      </c>
      <c r="H51" s="1182">
        <f>+G51/G50*100</f>
        <v>15.081521739130432</v>
      </c>
      <c r="I51" s="1183">
        <v>66.599999999999994</v>
      </c>
      <c r="J51" s="1182">
        <f>+I51/I50*100</f>
        <v>15.078107312655648</v>
      </c>
      <c r="K51" s="1183">
        <v>66.7</v>
      </c>
      <c r="L51" s="1182">
        <f>+K51/K50*100</f>
        <v>15.087084370052024</v>
      </c>
      <c r="M51" s="1183">
        <v>66.5</v>
      </c>
      <c r="N51" s="1183">
        <f>+M51/M50*100</f>
        <v>15.086206896551724</v>
      </c>
      <c r="O51" s="1165"/>
      <c r="P51" s="1139"/>
    </row>
    <row r="52" spans="1:16" ht="13.5" customHeight="1" x14ac:dyDescent="0.2">
      <c r="A52" s="1139"/>
      <c r="B52" s="1143"/>
      <c r="C52" s="760"/>
      <c r="D52" s="761" t="s">
        <v>507</v>
      </c>
      <c r="E52" s="1182">
        <v>92.3</v>
      </c>
      <c r="F52" s="1182">
        <f>+E52/E50*100</f>
        <v>20.906002265005664</v>
      </c>
      <c r="G52" s="1183">
        <v>92.6</v>
      </c>
      <c r="H52" s="1182">
        <f>+G52/G50*100</f>
        <v>20.969202898550723</v>
      </c>
      <c r="I52" s="1183">
        <v>93</v>
      </c>
      <c r="J52" s="1182">
        <f>+I52/I50*100</f>
        <v>21.055014715870502</v>
      </c>
      <c r="K52" s="1183">
        <v>93.5</v>
      </c>
      <c r="L52" s="1182">
        <f>+K52/K50*100</f>
        <v>21.149061298348791</v>
      </c>
      <c r="M52" s="1183">
        <v>93.3</v>
      </c>
      <c r="N52" s="1183">
        <f>+M52/M50*100</f>
        <v>21.166061705989108</v>
      </c>
      <c r="O52" s="1165"/>
      <c r="P52" s="1139"/>
    </row>
    <row r="53" spans="1:16" s="1181" customFormat="1" ht="15" customHeight="1" x14ac:dyDescent="0.2">
      <c r="A53" s="1178"/>
      <c r="B53" s="1179"/>
      <c r="C53" s="760" t="s">
        <v>130</v>
      </c>
      <c r="D53" s="760"/>
      <c r="E53" s="1176">
        <v>245.1</v>
      </c>
      <c r="F53" s="1176">
        <f>+E53/E$35*100</f>
        <v>2.3752761949063848</v>
      </c>
      <c r="G53" s="1177">
        <v>244.9</v>
      </c>
      <c r="H53" s="1176">
        <f>+G53/G$35*100</f>
        <v>2.3752715704531346</v>
      </c>
      <c r="I53" s="1177">
        <v>244.7</v>
      </c>
      <c r="J53" s="1176">
        <f>+I53/I$35*100</f>
        <v>2.3752208266195565</v>
      </c>
      <c r="K53" s="1177">
        <v>244.5</v>
      </c>
      <c r="L53" s="1176">
        <f>+K53/K$35*100</f>
        <v>2.3751238561520078</v>
      </c>
      <c r="M53" s="1177">
        <v>244.8</v>
      </c>
      <c r="N53" s="1177">
        <f>+M53/M$35*100</f>
        <v>2.3780612195335191</v>
      </c>
      <c r="O53" s="1180"/>
      <c r="P53" s="1178"/>
    </row>
    <row r="54" spans="1:16" ht="13.5" customHeight="1" x14ac:dyDescent="0.2">
      <c r="A54" s="1139"/>
      <c r="B54" s="1143"/>
      <c r="C54" s="760"/>
      <c r="D54" s="761" t="s">
        <v>176</v>
      </c>
      <c r="E54" s="1182">
        <v>40.299999999999997</v>
      </c>
      <c r="F54" s="1182">
        <f>+E54/E53*100</f>
        <v>16.442268461852304</v>
      </c>
      <c r="G54" s="1183">
        <v>40.1</v>
      </c>
      <c r="H54" s="1182">
        <f>+G54/G53*100</f>
        <v>16.374030216414866</v>
      </c>
      <c r="I54" s="1183">
        <v>39.9</v>
      </c>
      <c r="J54" s="1182">
        <f>+I54/I53*100</f>
        <v>16.305680425010216</v>
      </c>
      <c r="K54" s="1183">
        <v>39.700000000000003</v>
      </c>
      <c r="L54" s="1182">
        <f>+K54/K53*100</f>
        <v>16.237218813905933</v>
      </c>
      <c r="M54" s="1183">
        <v>39.5</v>
      </c>
      <c r="N54" s="1183">
        <f>+M54/M53*100</f>
        <v>16.135620915032678</v>
      </c>
      <c r="O54" s="1165"/>
      <c r="P54" s="1139"/>
    </row>
    <row r="55" spans="1:16" ht="13.5" customHeight="1" x14ac:dyDescent="0.2">
      <c r="A55" s="1139"/>
      <c r="B55" s="1143"/>
      <c r="C55" s="760"/>
      <c r="D55" s="761" t="s">
        <v>507</v>
      </c>
      <c r="E55" s="1182">
        <v>33.299999999999997</v>
      </c>
      <c r="F55" s="1182">
        <f>+E55/E53*100</f>
        <v>13.586291309669521</v>
      </c>
      <c r="G55" s="1183">
        <v>33.5</v>
      </c>
      <c r="H55" s="1182">
        <f>+G55/G53*100</f>
        <v>13.679052674561046</v>
      </c>
      <c r="I55" s="1183">
        <v>33.700000000000003</v>
      </c>
      <c r="J55" s="1182">
        <f>+I55/I53*100</f>
        <v>13.771965672251737</v>
      </c>
      <c r="K55" s="1183">
        <v>33.9</v>
      </c>
      <c r="L55" s="1182">
        <f>+K55/K53*100</f>
        <v>13.865030674846626</v>
      </c>
      <c r="M55" s="1183">
        <v>34</v>
      </c>
      <c r="N55" s="1183">
        <f>+M55/M53*100</f>
        <v>13.888888888888889</v>
      </c>
      <c r="O55" s="1165"/>
      <c r="P55" s="1139"/>
    </row>
    <row r="56" spans="1:16" s="1181" customFormat="1" ht="15" customHeight="1" x14ac:dyDescent="0.2">
      <c r="A56" s="1178"/>
      <c r="B56" s="1179"/>
      <c r="C56" s="760" t="s">
        <v>131</v>
      </c>
      <c r="D56" s="760"/>
      <c r="E56" s="1176">
        <v>255.4</v>
      </c>
      <c r="F56" s="1176">
        <f>+E56/E$35*100</f>
        <v>2.4750940031786643</v>
      </c>
      <c r="G56" s="1177">
        <v>254.9</v>
      </c>
      <c r="H56" s="1176">
        <f>+G56/G$35*100</f>
        <v>2.4722610180012419</v>
      </c>
      <c r="I56" s="1177">
        <v>254.4</v>
      </c>
      <c r="J56" s="1176">
        <f>+I56/I$35*100</f>
        <v>2.4693754731998991</v>
      </c>
      <c r="K56" s="1177">
        <v>253.6</v>
      </c>
      <c r="L56" s="1176">
        <f>+K56/K$35*100</f>
        <v>2.4635231489576652</v>
      </c>
      <c r="M56" s="1177">
        <v>253.6</v>
      </c>
      <c r="N56" s="1177">
        <f>+M56/M$35*100</f>
        <v>2.463547080366423</v>
      </c>
      <c r="O56" s="1180"/>
      <c r="P56" s="1178"/>
    </row>
    <row r="57" spans="1:16" ht="13.5" customHeight="1" x14ac:dyDescent="0.2">
      <c r="A57" s="1139"/>
      <c r="B57" s="1143"/>
      <c r="C57" s="760"/>
      <c r="D57" s="761" t="s">
        <v>176</v>
      </c>
      <c r="E57" s="1182">
        <v>37.6</v>
      </c>
      <c r="F57" s="1182">
        <f>+E57/E56*100</f>
        <v>14.722004698512137</v>
      </c>
      <c r="G57" s="1183">
        <v>37.299999999999997</v>
      </c>
      <c r="H57" s="1182">
        <f>+G57/G56*100</f>
        <v>14.633189486072967</v>
      </c>
      <c r="I57" s="1183">
        <v>36.9</v>
      </c>
      <c r="J57" s="1182">
        <f>+I57/I56*100</f>
        <v>14.504716981132074</v>
      </c>
      <c r="K57" s="1183">
        <v>36.5</v>
      </c>
      <c r="L57" s="1182">
        <f>+K57/K56*100</f>
        <v>14.392744479495267</v>
      </c>
      <c r="M57" s="1183">
        <v>36.299999999999997</v>
      </c>
      <c r="N57" s="1183">
        <f>+M57/M56*100</f>
        <v>14.313880126182966</v>
      </c>
      <c r="O57" s="1165"/>
      <c r="P57" s="1139"/>
    </row>
    <row r="58" spans="1:16" ht="13.5" customHeight="1" x14ac:dyDescent="0.2">
      <c r="A58" s="1139"/>
      <c r="B58" s="1143"/>
      <c r="C58" s="760"/>
      <c r="D58" s="761" t="s">
        <v>507</v>
      </c>
      <c r="E58" s="1182">
        <v>39.9</v>
      </c>
      <c r="F58" s="1182">
        <f>+E58/E56*100</f>
        <v>15.622552858261548</v>
      </c>
      <c r="G58" s="1183">
        <v>40.1</v>
      </c>
      <c r="H58" s="1182">
        <f>+G58/G56*100</f>
        <v>15.731659474303649</v>
      </c>
      <c r="I58" s="1183">
        <v>40.299999999999997</v>
      </c>
      <c r="J58" s="1182">
        <f>+I58/I56*100</f>
        <v>15.841194968553458</v>
      </c>
      <c r="K58" s="1183">
        <v>40.5</v>
      </c>
      <c r="L58" s="1182">
        <f>+K58/K56*100</f>
        <v>15.970031545741325</v>
      </c>
      <c r="M58" s="1183">
        <v>40.700000000000003</v>
      </c>
      <c r="N58" s="1183">
        <f>+M58/M56*100</f>
        <v>16.048895899053626</v>
      </c>
      <c r="O58" s="1165"/>
      <c r="P58" s="1139"/>
    </row>
    <row r="59" spans="1:16" s="838" customFormat="1" ht="13.5" customHeight="1" x14ac:dyDescent="0.2">
      <c r="A59" s="868"/>
      <c r="B59" s="869"/>
      <c r="C59" s="870" t="s">
        <v>420</v>
      </c>
      <c r="D59" s="871"/>
      <c r="E59" s="872"/>
      <c r="F59" s="1184"/>
      <c r="G59" s="872"/>
      <c r="H59" s="1184"/>
      <c r="I59" s="872"/>
      <c r="J59" s="1184"/>
      <c r="K59" s="872"/>
      <c r="L59" s="1184"/>
      <c r="M59" s="872"/>
      <c r="N59" s="1184"/>
      <c r="O59" s="873"/>
      <c r="P59" s="864"/>
    </row>
    <row r="60" spans="1:16" ht="13.5" customHeight="1" x14ac:dyDescent="0.2">
      <c r="A60" s="1139"/>
      <c r="B60" s="1185"/>
      <c r="C60" s="1186" t="s">
        <v>402</v>
      </c>
      <c r="D60" s="1160"/>
      <c r="E60" s="1144"/>
      <c r="F60" s="1187" t="s">
        <v>88</v>
      </c>
      <c r="G60" s="1188"/>
      <c r="H60" s="1188"/>
      <c r="I60" s="1189"/>
      <c r="J60" s="1188"/>
      <c r="K60" s="1188"/>
      <c r="L60" s="1188"/>
      <c r="M60" s="1188"/>
      <c r="N60" s="1188"/>
      <c r="O60" s="1165"/>
      <c r="P60" s="1139"/>
    </row>
    <row r="61" spans="1:16" ht="13.5" customHeight="1" x14ac:dyDescent="0.2">
      <c r="A61" s="1139"/>
      <c r="B61" s="999">
        <v>6</v>
      </c>
      <c r="C61" s="1524">
        <v>42917</v>
      </c>
      <c r="D61" s="1524"/>
      <c r="E61" s="1164"/>
      <c r="F61" s="1164"/>
      <c r="G61" s="1164"/>
      <c r="H61" s="1164"/>
      <c r="I61" s="1164"/>
      <c r="J61" s="1164"/>
      <c r="K61" s="1164"/>
      <c r="L61" s="1164"/>
      <c r="M61" s="1164"/>
      <c r="N61" s="1164"/>
      <c r="O61" s="1164"/>
      <c r="P61" s="1164"/>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workbookViewId="0"/>
  </sheetViews>
  <sheetFormatPr defaultRowHeight="12.75" x14ac:dyDescent="0.2"/>
  <cols>
    <col min="1" max="1" width="1" style="1140" customWidth="1"/>
    <col min="2" max="2" width="2.5703125" style="1140" customWidth="1"/>
    <col min="3" max="3" width="1" style="1140" customWidth="1"/>
    <col min="4" max="4" width="34" style="1140" customWidth="1"/>
    <col min="5" max="5" width="7.42578125" style="1140" customWidth="1"/>
    <col min="6" max="6" width="4.85546875" style="1140" customWidth="1"/>
    <col min="7" max="7" width="7.42578125" style="1140" customWidth="1"/>
    <col min="8" max="8" width="4.85546875" style="1140" customWidth="1"/>
    <col min="9" max="9" width="7.42578125" style="1140" customWidth="1"/>
    <col min="10" max="10" width="4.85546875" style="1140" customWidth="1"/>
    <col min="11" max="11" width="7.42578125" style="1140" customWidth="1"/>
    <col min="12" max="12" width="4.85546875" style="1140" customWidth="1"/>
    <col min="13" max="13" width="7.42578125" style="1140" customWidth="1"/>
    <col min="14" max="14" width="4.85546875" style="1140" customWidth="1"/>
    <col min="15" max="15" width="2.5703125" style="1140" customWidth="1"/>
    <col min="16" max="16" width="1" style="1140" customWidth="1"/>
    <col min="17" max="16384" width="9.140625" style="1140"/>
  </cols>
  <sheetData>
    <row r="1" spans="1:16" ht="13.5" customHeight="1" x14ac:dyDescent="0.2">
      <c r="A1" s="1139"/>
      <c r="B1" s="1190"/>
      <c r="C1" s="1554" t="s">
        <v>324</v>
      </c>
      <c r="D1" s="1554"/>
      <c r="E1" s="1135"/>
      <c r="F1" s="1135"/>
      <c r="G1" s="1135"/>
      <c r="H1" s="1135"/>
      <c r="I1" s="1135"/>
      <c r="J1" s="1135"/>
      <c r="K1" s="1135"/>
      <c r="L1" s="1135"/>
      <c r="M1" s="1191"/>
      <c r="N1" s="1135"/>
      <c r="O1" s="1135"/>
      <c r="P1" s="1139"/>
    </row>
    <row r="2" spans="1:16" ht="9.75" customHeight="1" x14ac:dyDescent="0.2">
      <c r="A2" s="1139"/>
      <c r="B2" s="1192"/>
      <c r="C2" s="1193"/>
      <c r="D2" s="1192"/>
      <c r="E2" s="1194"/>
      <c r="F2" s="1194"/>
      <c r="G2" s="1194"/>
      <c r="H2" s="1194"/>
      <c r="I2" s="1142"/>
      <c r="J2" s="1142"/>
      <c r="K2" s="1142"/>
      <c r="L2" s="1142"/>
      <c r="M2" s="1142"/>
      <c r="N2" s="1142"/>
      <c r="O2" s="1195"/>
      <c r="P2" s="1139"/>
    </row>
    <row r="3" spans="1:16" ht="9" customHeight="1" thickBot="1" x14ac:dyDescent="0.25">
      <c r="A3" s="1139"/>
      <c r="B3" s="1135"/>
      <c r="C3" s="1172"/>
      <c r="D3" s="1135"/>
      <c r="E3" s="1135"/>
      <c r="F3" s="1135"/>
      <c r="G3" s="1135"/>
      <c r="H3" s="1135"/>
      <c r="I3" s="1135"/>
      <c r="J3" s="1135"/>
      <c r="K3" s="1135"/>
      <c r="L3" s="1135"/>
      <c r="M3" s="1530" t="s">
        <v>73</v>
      </c>
      <c r="N3" s="1530"/>
      <c r="O3" s="1196"/>
      <c r="P3" s="1139"/>
    </row>
    <row r="4" spans="1:16" s="1151" customFormat="1" ht="13.5" customHeight="1" thickBot="1" x14ac:dyDescent="0.25">
      <c r="A4" s="1146"/>
      <c r="B4" s="1173"/>
      <c r="C4" s="1148" t="s">
        <v>161</v>
      </c>
      <c r="D4" s="1149"/>
      <c r="E4" s="1149"/>
      <c r="F4" s="1149"/>
      <c r="G4" s="1149"/>
      <c r="H4" s="1149"/>
      <c r="I4" s="1149"/>
      <c r="J4" s="1149"/>
      <c r="K4" s="1149"/>
      <c r="L4" s="1149"/>
      <c r="M4" s="1149"/>
      <c r="N4" s="1150"/>
      <c r="O4" s="1196"/>
      <c r="P4" s="1146"/>
    </row>
    <row r="5" spans="1:16" ht="3.75" customHeight="1" x14ac:dyDescent="0.2">
      <c r="A5" s="1139"/>
      <c r="B5" s="1135"/>
      <c r="C5" s="1555" t="s">
        <v>155</v>
      </c>
      <c r="D5" s="1556"/>
      <c r="E5" s="1135"/>
      <c r="F5" s="1197"/>
      <c r="G5" s="1197"/>
      <c r="H5" s="1197"/>
      <c r="I5" s="1197"/>
      <c r="J5" s="1197"/>
      <c r="K5" s="1135"/>
      <c r="L5" s="1197"/>
      <c r="M5" s="1197"/>
      <c r="N5" s="1197"/>
      <c r="O5" s="1196"/>
      <c r="P5" s="1139"/>
    </row>
    <row r="6" spans="1:16" ht="12.75" customHeight="1" x14ac:dyDescent="0.2">
      <c r="A6" s="1139"/>
      <c r="B6" s="1135"/>
      <c r="C6" s="1556"/>
      <c r="D6" s="1556"/>
      <c r="E6" s="1154" t="s">
        <v>34</v>
      </c>
      <c r="F6" s="1155" t="s">
        <v>34</v>
      </c>
      <c r="G6" s="1154" t="s">
        <v>34</v>
      </c>
      <c r="H6" s="1155" t="s">
        <v>600</v>
      </c>
      <c r="I6" s="1156"/>
      <c r="J6" s="1155" t="s">
        <v>34</v>
      </c>
      <c r="K6" s="1157" t="s">
        <v>34</v>
      </c>
      <c r="L6" s="1158" t="s">
        <v>34</v>
      </c>
      <c r="M6" s="1158" t="s">
        <v>601</v>
      </c>
      <c r="N6" s="1159"/>
      <c r="O6" s="1196"/>
      <c r="P6" s="1139"/>
    </row>
    <row r="7" spans="1:16" x14ac:dyDescent="0.2">
      <c r="A7" s="1139"/>
      <c r="B7" s="1135"/>
      <c r="C7" s="1198"/>
      <c r="D7" s="1198"/>
      <c r="E7" s="1526" t="s">
        <v>632</v>
      </c>
      <c r="F7" s="1526"/>
      <c r="G7" s="1526" t="s">
        <v>633</v>
      </c>
      <c r="H7" s="1526"/>
      <c r="I7" s="1526" t="s">
        <v>634</v>
      </c>
      <c r="J7" s="1526"/>
      <c r="K7" s="1526" t="s">
        <v>635</v>
      </c>
      <c r="L7" s="1526"/>
      <c r="M7" s="1526" t="s">
        <v>632</v>
      </c>
      <c r="N7" s="1526"/>
      <c r="O7" s="1199"/>
      <c r="P7" s="1139"/>
    </row>
    <row r="8" spans="1:16" s="1163" customFormat="1" ht="15.75" customHeight="1" x14ac:dyDescent="0.2">
      <c r="A8" s="1161"/>
      <c r="B8" s="1200"/>
      <c r="C8" s="1523" t="s">
        <v>13</v>
      </c>
      <c r="D8" s="1523"/>
      <c r="E8" s="1552">
        <v>4513.3</v>
      </c>
      <c r="F8" s="1552"/>
      <c r="G8" s="1552">
        <v>4602.5</v>
      </c>
      <c r="H8" s="1552"/>
      <c r="I8" s="1552">
        <v>4661.5</v>
      </c>
      <c r="J8" s="1552"/>
      <c r="K8" s="1552">
        <v>4643.6000000000004</v>
      </c>
      <c r="L8" s="1552"/>
      <c r="M8" s="1553">
        <v>4658.1000000000004</v>
      </c>
      <c r="N8" s="1553"/>
      <c r="O8" s="1201"/>
      <c r="P8" s="1161"/>
    </row>
    <row r="9" spans="1:16" ht="11.25" customHeight="1" x14ac:dyDescent="0.2">
      <c r="A9" s="1139"/>
      <c r="B9" s="1202"/>
      <c r="C9" s="757" t="s">
        <v>72</v>
      </c>
      <c r="D9" s="1164"/>
      <c r="E9" s="1550">
        <v>2303.9</v>
      </c>
      <c r="F9" s="1550"/>
      <c r="G9" s="1550">
        <v>2364.3000000000002</v>
      </c>
      <c r="H9" s="1550"/>
      <c r="I9" s="1550">
        <v>2400.6</v>
      </c>
      <c r="J9" s="1550"/>
      <c r="K9" s="1550">
        <v>2377</v>
      </c>
      <c r="L9" s="1550"/>
      <c r="M9" s="1551">
        <v>2389.1</v>
      </c>
      <c r="N9" s="1551"/>
      <c r="O9" s="1199"/>
      <c r="P9" s="1139"/>
    </row>
    <row r="10" spans="1:16" ht="11.25" customHeight="1" x14ac:dyDescent="0.2">
      <c r="A10" s="1139"/>
      <c r="B10" s="1202"/>
      <c r="C10" s="757" t="s">
        <v>71</v>
      </c>
      <c r="D10" s="1164"/>
      <c r="E10" s="1550">
        <v>2209.4</v>
      </c>
      <c r="F10" s="1550"/>
      <c r="G10" s="1550">
        <v>2238.3000000000002</v>
      </c>
      <c r="H10" s="1550"/>
      <c r="I10" s="1550">
        <v>2260.9</v>
      </c>
      <c r="J10" s="1550"/>
      <c r="K10" s="1550">
        <v>2266.6999999999998</v>
      </c>
      <c r="L10" s="1550"/>
      <c r="M10" s="1551">
        <v>2269</v>
      </c>
      <c r="N10" s="1551"/>
      <c r="O10" s="1199"/>
      <c r="P10" s="1139"/>
    </row>
    <row r="11" spans="1:16" ht="15.75" customHeight="1" x14ac:dyDescent="0.2">
      <c r="A11" s="1139"/>
      <c r="B11" s="1202"/>
      <c r="C11" s="757" t="s">
        <v>156</v>
      </c>
      <c r="D11" s="1164"/>
      <c r="E11" s="1550">
        <v>252.4</v>
      </c>
      <c r="F11" s="1550"/>
      <c r="G11" s="1550">
        <v>259.39999999999998</v>
      </c>
      <c r="H11" s="1550"/>
      <c r="I11" s="1550">
        <v>272.89999999999998</v>
      </c>
      <c r="J11" s="1550"/>
      <c r="K11" s="1550">
        <v>265</v>
      </c>
      <c r="L11" s="1550"/>
      <c r="M11" s="1551">
        <v>274</v>
      </c>
      <c r="N11" s="1551"/>
      <c r="O11" s="1199"/>
      <c r="P11" s="1139"/>
    </row>
    <row r="12" spans="1:16" ht="11.25" customHeight="1" x14ac:dyDescent="0.2">
      <c r="A12" s="1139"/>
      <c r="B12" s="1202"/>
      <c r="C12" s="757" t="s">
        <v>157</v>
      </c>
      <c r="D12" s="1164"/>
      <c r="E12" s="1528">
        <v>2215.6</v>
      </c>
      <c r="F12" s="1528"/>
      <c r="G12" s="1528">
        <v>2233.3000000000002</v>
      </c>
      <c r="H12" s="1528"/>
      <c r="I12" s="1528">
        <v>2245.5</v>
      </c>
      <c r="J12" s="1528"/>
      <c r="K12" s="1528">
        <v>2230.4</v>
      </c>
      <c r="L12" s="1528"/>
      <c r="M12" s="1531">
        <v>2221.4</v>
      </c>
      <c r="N12" s="1531"/>
      <c r="O12" s="1199"/>
      <c r="P12" s="1139"/>
    </row>
    <row r="13" spans="1:16" ht="11.25" customHeight="1" x14ac:dyDescent="0.2">
      <c r="A13" s="1139"/>
      <c r="B13" s="1202"/>
      <c r="C13" s="757" t="s">
        <v>158</v>
      </c>
      <c r="D13" s="1164"/>
      <c r="E13" s="1528">
        <v>2045.3</v>
      </c>
      <c r="F13" s="1528"/>
      <c r="G13" s="1528">
        <v>2109.8000000000002</v>
      </c>
      <c r="H13" s="1528"/>
      <c r="I13" s="1528">
        <v>2143.1</v>
      </c>
      <c r="J13" s="1528"/>
      <c r="K13" s="1528">
        <v>2148.1999999999998</v>
      </c>
      <c r="L13" s="1528"/>
      <c r="M13" s="1531">
        <v>2162.6999999999998</v>
      </c>
      <c r="N13" s="1531"/>
      <c r="O13" s="1199"/>
      <c r="P13" s="1139"/>
    </row>
    <row r="14" spans="1:16" ht="15.75" customHeight="1" x14ac:dyDescent="0.2">
      <c r="A14" s="1139"/>
      <c r="B14" s="1202"/>
      <c r="C14" s="757" t="s">
        <v>382</v>
      </c>
      <c r="D14" s="1164"/>
      <c r="E14" s="1550">
        <v>295.60000000000002</v>
      </c>
      <c r="F14" s="1550"/>
      <c r="G14" s="1550">
        <v>328.8</v>
      </c>
      <c r="H14" s="1550"/>
      <c r="I14" s="1550">
        <v>341.8</v>
      </c>
      <c r="J14" s="1550"/>
      <c r="K14" s="1550">
        <v>307.3</v>
      </c>
      <c r="L14" s="1550"/>
      <c r="M14" s="1551">
        <v>301</v>
      </c>
      <c r="N14" s="1551"/>
      <c r="O14" s="1199"/>
      <c r="P14" s="1139"/>
    </row>
    <row r="15" spans="1:16" ht="11.25" customHeight="1" x14ac:dyDescent="0.2">
      <c r="A15" s="1139"/>
      <c r="B15" s="1202"/>
      <c r="C15" s="757" t="s">
        <v>162</v>
      </c>
      <c r="D15" s="1164"/>
      <c r="E15" s="1528">
        <v>1105.2</v>
      </c>
      <c r="F15" s="1528"/>
      <c r="G15" s="1528">
        <v>1116.5</v>
      </c>
      <c r="H15" s="1528"/>
      <c r="I15" s="1528">
        <v>1132.2</v>
      </c>
      <c r="J15" s="1528"/>
      <c r="K15" s="1528">
        <v>1159.2</v>
      </c>
      <c r="L15" s="1528"/>
      <c r="M15" s="1531">
        <v>1133.0999999999999</v>
      </c>
      <c r="N15" s="1531"/>
      <c r="O15" s="1199"/>
      <c r="P15" s="1139"/>
    </row>
    <row r="16" spans="1:16" ht="11.25" customHeight="1" x14ac:dyDescent="0.2">
      <c r="A16" s="1139"/>
      <c r="B16" s="1202"/>
      <c r="C16" s="757" t="s">
        <v>163</v>
      </c>
      <c r="D16" s="1164"/>
      <c r="E16" s="1528">
        <v>3112.5</v>
      </c>
      <c r="F16" s="1528"/>
      <c r="G16" s="1528">
        <v>3157.2</v>
      </c>
      <c r="H16" s="1528"/>
      <c r="I16" s="1528">
        <v>3187.5</v>
      </c>
      <c r="J16" s="1528"/>
      <c r="K16" s="1528">
        <v>3177.1</v>
      </c>
      <c r="L16" s="1528"/>
      <c r="M16" s="1531">
        <v>3224</v>
      </c>
      <c r="N16" s="1531"/>
      <c r="O16" s="1199"/>
      <c r="P16" s="1139"/>
    </row>
    <row r="17" spans="1:16" s="1206" customFormat="1" ht="15.75" customHeight="1" x14ac:dyDescent="0.2">
      <c r="A17" s="1203"/>
      <c r="B17" s="1204"/>
      <c r="C17" s="757" t="s">
        <v>164</v>
      </c>
      <c r="D17" s="1164"/>
      <c r="E17" s="1528">
        <v>3971.6</v>
      </c>
      <c r="F17" s="1528"/>
      <c r="G17" s="1528">
        <v>4055.4</v>
      </c>
      <c r="H17" s="1528"/>
      <c r="I17" s="1528">
        <v>4106</v>
      </c>
      <c r="J17" s="1528"/>
      <c r="K17" s="1528">
        <v>4090.1</v>
      </c>
      <c r="L17" s="1528"/>
      <c r="M17" s="1531">
        <v>4107.5</v>
      </c>
      <c r="N17" s="1531"/>
      <c r="O17" s="1205"/>
      <c r="P17" s="1203"/>
    </row>
    <row r="18" spans="1:16" s="1206" customFormat="1" ht="11.25" customHeight="1" x14ac:dyDescent="0.2">
      <c r="A18" s="1203"/>
      <c r="B18" s="1204"/>
      <c r="C18" s="757" t="s">
        <v>165</v>
      </c>
      <c r="D18" s="1164"/>
      <c r="E18" s="1528">
        <v>541.70000000000005</v>
      </c>
      <c r="F18" s="1528"/>
      <c r="G18" s="1528">
        <v>547.20000000000005</v>
      </c>
      <c r="H18" s="1528"/>
      <c r="I18" s="1528">
        <v>555.5</v>
      </c>
      <c r="J18" s="1528"/>
      <c r="K18" s="1528">
        <v>553.5</v>
      </c>
      <c r="L18" s="1528"/>
      <c r="M18" s="1531">
        <v>550.70000000000005</v>
      </c>
      <c r="N18" s="1531"/>
      <c r="O18" s="1205"/>
      <c r="P18" s="1203"/>
    </row>
    <row r="19" spans="1:16" ht="15.75" customHeight="1" x14ac:dyDescent="0.2">
      <c r="A19" s="1139"/>
      <c r="B19" s="1202"/>
      <c r="C19" s="757" t="s">
        <v>166</v>
      </c>
      <c r="D19" s="1164"/>
      <c r="E19" s="1528">
        <v>3712.9</v>
      </c>
      <c r="F19" s="1528"/>
      <c r="G19" s="1528">
        <v>3775.8</v>
      </c>
      <c r="H19" s="1528"/>
      <c r="I19" s="1528">
        <v>3822.9</v>
      </c>
      <c r="J19" s="1528"/>
      <c r="K19" s="1528">
        <v>3837.1</v>
      </c>
      <c r="L19" s="1528"/>
      <c r="M19" s="1531">
        <v>3852.8</v>
      </c>
      <c r="N19" s="1531"/>
      <c r="O19" s="1199"/>
      <c r="P19" s="1139"/>
    </row>
    <row r="20" spans="1:16" ht="11.25" customHeight="1" x14ac:dyDescent="0.2">
      <c r="A20" s="1139"/>
      <c r="B20" s="1202"/>
      <c r="C20" s="1207"/>
      <c r="D20" s="1134" t="s">
        <v>167</v>
      </c>
      <c r="E20" s="1528">
        <v>2897.7</v>
      </c>
      <c r="F20" s="1528"/>
      <c r="G20" s="1528">
        <v>2920.8</v>
      </c>
      <c r="H20" s="1528"/>
      <c r="I20" s="1528">
        <v>2966.7</v>
      </c>
      <c r="J20" s="1528"/>
      <c r="K20" s="1528">
        <v>2987.5</v>
      </c>
      <c r="L20" s="1528"/>
      <c r="M20" s="1531">
        <v>3035.7</v>
      </c>
      <c r="N20" s="1531"/>
      <c r="O20" s="1199"/>
      <c r="P20" s="1139"/>
    </row>
    <row r="21" spans="1:16" ht="11.25" customHeight="1" x14ac:dyDescent="0.2">
      <c r="A21" s="1139"/>
      <c r="B21" s="1202"/>
      <c r="C21" s="1207"/>
      <c r="D21" s="1134" t="s">
        <v>168</v>
      </c>
      <c r="E21" s="1528">
        <v>696</v>
      </c>
      <c r="F21" s="1528"/>
      <c r="G21" s="1528">
        <v>712.3</v>
      </c>
      <c r="H21" s="1528"/>
      <c r="I21" s="1528">
        <v>709.5</v>
      </c>
      <c r="J21" s="1528"/>
      <c r="K21" s="1528">
        <v>704</v>
      </c>
      <c r="L21" s="1528"/>
      <c r="M21" s="1531">
        <v>681.4</v>
      </c>
      <c r="N21" s="1531"/>
      <c r="O21" s="1199"/>
      <c r="P21" s="1139"/>
    </row>
    <row r="22" spans="1:16" ht="11.25" customHeight="1" x14ac:dyDescent="0.2">
      <c r="A22" s="1139"/>
      <c r="B22" s="1202"/>
      <c r="C22" s="1207"/>
      <c r="D22" s="1134" t="s">
        <v>129</v>
      </c>
      <c r="E22" s="1528">
        <v>119.3</v>
      </c>
      <c r="F22" s="1528"/>
      <c r="G22" s="1528">
        <v>142.69999999999999</v>
      </c>
      <c r="H22" s="1528"/>
      <c r="I22" s="1528">
        <v>146.69999999999999</v>
      </c>
      <c r="J22" s="1528"/>
      <c r="K22" s="1528">
        <v>145.6</v>
      </c>
      <c r="L22" s="1528"/>
      <c r="M22" s="1531">
        <v>135.69999999999999</v>
      </c>
      <c r="N22" s="1531"/>
      <c r="O22" s="1199"/>
      <c r="P22" s="1139"/>
    </row>
    <row r="23" spans="1:16" ht="11.25" customHeight="1" x14ac:dyDescent="0.2">
      <c r="A23" s="1139"/>
      <c r="B23" s="1202"/>
      <c r="C23" s="757" t="s">
        <v>169</v>
      </c>
      <c r="D23" s="1164"/>
      <c r="E23" s="1528">
        <v>768.6</v>
      </c>
      <c r="F23" s="1528"/>
      <c r="G23" s="1528">
        <v>798</v>
      </c>
      <c r="H23" s="1528"/>
      <c r="I23" s="1528">
        <v>808.4</v>
      </c>
      <c r="J23" s="1528"/>
      <c r="K23" s="1528">
        <v>781.3</v>
      </c>
      <c r="L23" s="1528"/>
      <c r="M23" s="1531">
        <v>782.5</v>
      </c>
      <c r="N23" s="1531"/>
      <c r="O23" s="1199"/>
      <c r="P23" s="1139"/>
    </row>
    <row r="24" spans="1:16" ht="11.25" customHeight="1" x14ac:dyDescent="0.2">
      <c r="A24" s="1139"/>
      <c r="B24" s="1202"/>
      <c r="C24" s="757" t="s">
        <v>129</v>
      </c>
      <c r="D24" s="1164"/>
      <c r="E24" s="1528">
        <v>31.7</v>
      </c>
      <c r="F24" s="1528"/>
      <c r="G24" s="1528">
        <v>28.7</v>
      </c>
      <c r="H24" s="1528"/>
      <c r="I24" s="1528">
        <v>30.2</v>
      </c>
      <c r="J24" s="1528"/>
      <c r="K24" s="1528">
        <v>25.2</v>
      </c>
      <c r="L24" s="1528"/>
      <c r="M24" s="1531">
        <v>22.8</v>
      </c>
      <c r="N24" s="1531"/>
      <c r="O24" s="1199"/>
      <c r="P24" s="1139"/>
    </row>
    <row r="25" spans="1:16" ht="15.75" customHeight="1" x14ac:dyDescent="0.2">
      <c r="A25" s="1139"/>
      <c r="B25" s="1202"/>
      <c r="C25" s="762" t="s">
        <v>170</v>
      </c>
      <c r="D25" s="762"/>
      <c r="E25" s="1527"/>
      <c r="F25" s="1527"/>
      <c r="G25" s="1527"/>
      <c r="H25" s="1527"/>
      <c r="I25" s="1527"/>
      <c r="J25" s="1527"/>
      <c r="K25" s="1527"/>
      <c r="L25" s="1527"/>
      <c r="M25" s="1529"/>
      <c r="N25" s="1529"/>
      <c r="O25" s="1199"/>
      <c r="P25" s="1139"/>
    </row>
    <row r="26" spans="1:16" s="1181" customFormat="1" ht="13.5" customHeight="1" x14ac:dyDescent="0.2">
      <c r="A26" s="1178"/>
      <c r="B26" s="1547" t="s">
        <v>171</v>
      </c>
      <c r="C26" s="1547"/>
      <c r="D26" s="1547"/>
      <c r="E26" s="1548">
        <v>64</v>
      </c>
      <c r="F26" s="1548"/>
      <c r="G26" s="1548">
        <v>65.099999999999994</v>
      </c>
      <c r="H26" s="1548"/>
      <c r="I26" s="1548">
        <v>66</v>
      </c>
      <c r="J26" s="1548"/>
      <c r="K26" s="1548">
        <v>65.900000000000006</v>
      </c>
      <c r="L26" s="1548"/>
      <c r="M26" s="1549">
        <v>66.3</v>
      </c>
      <c r="N26" s="1549"/>
      <c r="O26" s="1208"/>
      <c r="P26" s="1178"/>
    </row>
    <row r="27" spans="1:16" ht="11.25" customHeight="1" x14ac:dyDescent="0.2">
      <c r="A27" s="1139"/>
      <c r="B27" s="1202"/>
      <c r="C27" s="760"/>
      <c r="D27" s="1134" t="s">
        <v>72</v>
      </c>
      <c r="E27" s="1527">
        <v>66.599999999999994</v>
      </c>
      <c r="F27" s="1527"/>
      <c r="G27" s="1527">
        <v>68.3</v>
      </c>
      <c r="H27" s="1527"/>
      <c r="I27" s="1527">
        <v>69.3</v>
      </c>
      <c r="J27" s="1527"/>
      <c r="K27" s="1527">
        <v>68.8</v>
      </c>
      <c r="L27" s="1527"/>
      <c r="M27" s="1529">
        <v>69.400000000000006</v>
      </c>
      <c r="N27" s="1529"/>
      <c r="O27" s="1199"/>
      <c r="P27" s="1139"/>
    </row>
    <row r="28" spans="1:16" ht="11.25" customHeight="1" x14ac:dyDescent="0.2">
      <c r="A28" s="1139"/>
      <c r="B28" s="1202"/>
      <c r="C28" s="760"/>
      <c r="D28" s="1134" t="s">
        <v>71</v>
      </c>
      <c r="E28" s="1527">
        <v>61.5</v>
      </c>
      <c r="F28" s="1527"/>
      <c r="G28" s="1527">
        <v>62.2</v>
      </c>
      <c r="H28" s="1527"/>
      <c r="I28" s="1527">
        <v>62.9</v>
      </c>
      <c r="J28" s="1527"/>
      <c r="K28" s="1527">
        <v>63.2</v>
      </c>
      <c r="L28" s="1527"/>
      <c r="M28" s="1529">
        <v>63.4</v>
      </c>
      <c r="N28" s="1529"/>
      <c r="O28" s="1199"/>
      <c r="P28" s="1139"/>
    </row>
    <row r="29" spans="1:16" s="1181" customFormat="1" ht="13.5" customHeight="1" x14ac:dyDescent="0.2">
      <c r="A29" s="1178"/>
      <c r="B29" s="1547" t="s">
        <v>156</v>
      </c>
      <c r="C29" s="1547"/>
      <c r="D29" s="1547"/>
      <c r="E29" s="1548">
        <v>22.9</v>
      </c>
      <c r="F29" s="1548"/>
      <c r="G29" s="1548">
        <v>23.6</v>
      </c>
      <c r="H29" s="1548"/>
      <c r="I29" s="1548">
        <v>24.9</v>
      </c>
      <c r="J29" s="1548"/>
      <c r="K29" s="1548">
        <v>24.2</v>
      </c>
      <c r="L29" s="1548"/>
      <c r="M29" s="1549">
        <v>25</v>
      </c>
      <c r="N29" s="1549"/>
      <c r="O29" s="1208"/>
      <c r="P29" s="1178"/>
    </row>
    <row r="30" spans="1:16" ht="11.25" customHeight="1" x14ac:dyDescent="0.2">
      <c r="A30" s="1139"/>
      <c r="B30" s="1202"/>
      <c r="C30" s="760"/>
      <c r="D30" s="1134" t="s">
        <v>72</v>
      </c>
      <c r="E30" s="1527">
        <v>23.7</v>
      </c>
      <c r="F30" s="1527"/>
      <c r="G30" s="1527">
        <v>25.5</v>
      </c>
      <c r="H30" s="1527"/>
      <c r="I30" s="1527">
        <v>27</v>
      </c>
      <c r="J30" s="1527"/>
      <c r="K30" s="1527">
        <v>25.8</v>
      </c>
      <c r="L30" s="1527"/>
      <c r="M30" s="1529">
        <v>26.8</v>
      </c>
      <c r="N30" s="1529"/>
      <c r="O30" s="1199"/>
      <c r="P30" s="1139"/>
    </row>
    <row r="31" spans="1:16" ht="11.25" customHeight="1" x14ac:dyDescent="0.2">
      <c r="A31" s="1139"/>
      <c r="B31" s="1202"/>
      <c r="C31" s="760"/>
      <c r="D31" s="1134" t="s">
        <v>71</v>
      </c>
      <c r="E31" s="1527">
        <v>22.1</v>
      </c>
      <c r="F31" s="1527"/>
      <c r="G31" s="1527">
        <v>21.7</v>
      </c>
      <c r="H31" s="1527"/>
      <c r="I31" s="1527">
        <v>22.7</v>
      </c>
      <c r="J31" s="1527"/>
      <c r="K31" s="1527">
        <v>22.5</v>
      </c>
      <c r="L31" s="1527"/>
      <c r="M31" s="1529">
        <v>23.2</v>
      </c>
      <c r="N31" s="1529"/>
      <c r="O31" s="1199"/>
      <c r="P31" s="1139"/>
    </row>
    <row r="32" spans="1:16" s="1181" customFormat="1" ht="13.5" customHeight="1" x14ac:dyDescent="0.2">
      <c r="A32" s="1178"/>
      <c r="B32" s="1547" t="s">
        <v>172</v>
      </c>
      <c r="C32" s="1547"/>
      <c r="D32" s="1547"/>
      <c r="E32" s="1548">
        <v>50</v>
      </c>
      <c r="F32" s="1548"/>
      <c r="G32" s="1548">
        <v>52.2</v>
      </c>
      <c r="H32" s="1548"/>
      <c r="I32" s="1548">
        <v>53.2</v>
      </c>
      <c r="J32" s="1548"/>
      <c r="K32" s="1548">
        <v>52.9</v>
      </c>
      <c r="L32" s="1548"/>
      <c r="M32" s="1549">
        <v>53.9</v>
      </c>
      <c r="N32" s="1549"/>
      <c r="O32" s="1208"/>
      <c r="P32" s="1178"/>
    </row>
    <row r="33" spans="1:16" ht="11.25" customHeight="1" x14ac:dyDescent="0.2">
      <c r="A33" s="1139"/>
      <c r="B33" s="1202"/>
      <c r="C33" s="760"/>
      <c r="D33" s="1134" t="s">
        <v>72</v>
      </c>
      <c r="E33" s="1527">
        <v>55.1</v>
      </c>
      <c r="F33" s="1527"/>
      <c r="G33" s="1527">
        <v>58.9</v>
      </c>
      <c r="H33" s="1527"/>
      <c r="I33" s="1527">
        <v>60.6</v>
      </c>
      <c r="J33" s="1527"/>
      <c r="K33" s="1527">
        <v>59.3</v>
      </c>
      <c r="L33" s="1527"/>
      <c r="M33" s="1529">
        <v>60.4</v>
      </c>
      <c r="N33" s="1529"/>
      <c r="O33" s="1199"/>
      <c r="P33" s="1139"/>
    </row>
    <row r="34" spans="1:16" ht="11.25" customHeight="1" x14ac:dyDescent="0.2">
      <c r="A34" s="1139"/>
      <c r="B34" s="1202"/>
      <c r="C34" s="760"/>
      <c r="D34" s="1134" t="s">
        <v>71</v>
      </c>
      <c r="E34" s="1527">
        <v>45.5</v>
      </c>
      <c r="F34" s="1527"/>
      <c r="G34" s="1527">
        <v>46.1</v>
      </c>
      <c r="H34" s="1527"/>
      <c r="I34" s="1527">
        <v>46.6</v>
      </c>
      <c r="J34" s="1527"/>
      <c r="K34" s="1527">
        <v>47.2</v>
      </c>
      <c r="L34" s="1527"/>
      <c r="M34" s="1529">
        <v>48.2</v>
      </c>
      <c r="N34" s="1529"/>
      <c r="O34" s="1199"/>
      <c r="P34" s="1139"/>
    </row>
    <row r="35" spans="1:16" ht="15.75" customHeight="1" x14ac:dyDescent="0.2">
      <c r="A35" s="1139"/>
      <c r="B35" s="1202"/>
      <c r="C35" s="1545" t="s">
        <v>173</v>
      </c>
      <c r="D35" s="1545"/>
      <c r="E35" s="1546">
        <v>0</v>
      </c>
      <c r="F35" s="1546"/>
      <c r="G35" s="1546">
        <v>0</v>
      </c>
      <c r="H35" s="1546"/>
      <c r="I35" s="1546">
        <v>0</v>
      </c>
      <c r="J35" s="1546"/>
      <c r="K35" s="1546">
        <v>0</v>
      </c>
      <c r="L35" s="1546"/>
      <c r="M35" s="1544">
        <v>0</v>
      </c>
      <c r="N35" s="1544"/>
      <c r="O35" s="1199"/>
      <c r="P35" s="1139"/>
    </row>
    <row r="36" spans="1:16" ht="11.25" customHeight="1" x14ac:dyDescent="0.2">
      <c r="A36" s="1139"/>
      <c r="B36" s="1202"/>
      <c r="C36" s="1541" t="s">
        <v>171</v>
      </c>
      <c r="D36" s="1541"/>
      <c r="E36" s="1542">
        <v>-5.0999999999999943</v>
      </c>
      <c r="F36" s="1542"/>
      <c r="G36" s="1542">
        <v>-6.0999999999999943</v>
      </c>
      <c r="H36" s="1542"/>
      <c r="I36" s="1542">
        <v>-6.3999999999999986</v>
      </c>
      <c r="J36" s="1542"/>
      <c r="K36" s="1542">
        <v>-5.5999999999999943</v>
      </c>
      <c r="L36" s="1542"/>
      <c r="M36" s="1543">
        <v>-6.0000000000000071</v>
      </c>
      <c r="N36" s="1543"/>
      <c r="O36" s="1199"/>
      <c r="P36" s="1139"/>
    </row>
    <row r="37" spans="1:16" ht="11.25" customHeight="1" x14ac:dyDescent="0.2">
      <c r="A37" s="1139"/>
      <c r="B37" s="1202"/>
      <c r="C37" s="1541" t="s">
        <v>156</v>
      </c>
      <c r="D37" s="1541"/>
      <c r="E37" s="1542">
        <v>-1.5999999999999979</v>
      </c>
      <c r="F37" s="1542"/>
      <c r="G37" s="1542">
        <v>-3.8000000000000007</v>
      </c>
      <c r="H37" s="1542"/>
      <c r="I37" s="1542">
        <v>-4.3000000000000007</v>
      </c>
      <c r="J37" s="1542"/>
      <c r="K37" s="1542">
        <v>-3.3000000000000007</v>
      </c>
      <c r="L37" s="1542"/>
      <c r="M37" s="1543">
        <v>-3.6000000000000014</v>
      </c>
      <c r="N37" s="1543"/>
      <c r="O37" s="1199"/>
      <c r="P37" s="1139"/>
    </row>
    <row r="38" spans="1:16" ht="11.25" customHeight="1" x14ac:dyDescent="0.2">
      <c r="A38" s="1139"/>
      <c r="B38" s="1202"/>
      <c r="C38" s="1541" t="s">
        <v>172</v>
      </c>
      <c r="D38" s="1541"/>
      <c r="E38" s="1542">
        <v>-9.6000000000000014</v>
      </c>
      <c r="F38" s="1542"/>
      <c r="G38" s="1542">
        <v>-12.799999999999997</v>
      </c>
      <c r="H38" s="1542"/>
      <c r="I38" s="1542">
        <v>-14</v>
      </c>
      <c r="J38" s="1542"/>
      <c r="K38" s="1542">
        <v>-12.099999999999994</v>
      </c>
      <c r="L38" s="1542"/>
      <c r="M38" s="1543">
        <v>-12.199999999999996</v>
      </c>
      <c r="N38" s="1543"/>
      <c r="O38" s="1199"/>
      <c r="P38" s="1139"/>
    </row>
    <row r="39" spans="1:16" ht="11.25" customHeight="1" thickBot="1" x14ac:dyDescent="0.25">
      <c r="A39" s="1139"/>
      <c r="B39" s="1202"/>
      <c r="C39" s="1134"/>
      <c r="D39" s="1134"/>
      <c r="E39" s="1209"/>
      <c r="F39" s="1209"/>
      <c r="G39" s="1209"/>
      <c r="H39" s="1209"/>
      <c r="I39" s="1209"/>
      <c r="J39" s="1209"/>
      <c r="K39" s="1209"/>
      <c r="L39" s="1209"/>
      <c r="M39" s="1210"/>
      <c r="N39" s="1210"/>
      <c r="O39" s="1199"/>
      <c r="P39" s="1139"/>
    </row>
    <row r="40" spans="1:16" s="1151" customFormat="1" ht="13.5" customHeight="1" thickBot="1" x14ac:dyDescent="0.25">
      <c r="A40" s="1146"/>
      <c r="B40" s="1173"/>
      <c r="C40" s="1148" t="s">
        <v>508</v>
      </c>
      <c r="D40" s="1149"/>
      <c r="E40" s="1149"/>
      <c r="F40" s="1149"/>
      <c r="G40" s="1149"/>
      <c r="H40" s="1149"/>
      <c r="I40" s="1149"/>
      <c r="J40" s="1149"/>
      <c r="K40" s="1149"/>
      <c r="L40" s="1149"/>
      <c r="M40" s="1149"/>
      <c r="N40" s="1150"/>
      <c r="O40" s="1199"/>
      <c r="P40" s="1146"/>
    </row>
    <row r="41" spans="1:16" s="1151" customFormat="1" ht="3.75" customHeight="1" x14ac:dyDescent="0.2">
      <c r="A41" s="1146"/>
      <c r="B41" s="1173"/>
      <c r="C41" s="1540" t="s">
        <v>159</v>
      </c>
      <c r="D41" s="1540"/>
      <c r="E41" s="1173"/>
      <c r="F41" s="1173"/>
      <c r="G41" s="1173"/>
      <c r="H41" s="1173"/>
      <c r="I41" s="1173"/>
      <c r="J41" s="1173"/>
      <c r="K41" s="1173"/>
      <c r="L41" s="1173"/>
      <c r="M41" s="1173"/>
      <c r="N41" s="1173"/>
      <c r="O41" s="1199"/>
      <c r="P41" s="1146"/>
    </row>
    <row r="42" spans="1:16" s="1206" customFormat="1" ht="12.75" customHeight="1" x14ac:dyDescent="0.2">
      <c r="A42" s="1203"/>
      <c r="B42" s="1164"/>
      <c r="C42" s="1540"/>
      <c r="D42" s="1540"/>
      <c r="E42" s="1154" t="s">
        <v>34</v>
      </c>
      <c r="F42" s="1155" t="s">
        <v>34</v>
      </c>
      <c r="G42" s="1154" t="s">
        <v>34</v>
      </c>
      <c r="H42" s="1155" t="s">
        <v>600</v>
      </c>
      <c r="I42" s="1156"/>
      <c r="J42" s="1155" t="s">
        <v>34</v>
      </c>
      <c r="K42" s="1157" t="s">
        <v>34</v>
      </c>
      <c r="L42" s="1158" t="s">
        <v>34</v>
      </c>
      <c r="M42" s="1158" t="s">
        <v>601</v>
      </c>
      <c r="N42" s="1159"/>
      <c r="O42" s="1205"/>
      <c r="P42" s="1203"/>
    </row>
    <row r="43" spans="1:16" x14ac:dyDescent="0.2">
      <c r="A43" s="1139"/>
      <c r="B43" s="1135"/>
      <c r="C43" s="1160"/>
      <c r="D43" s="1160"/>
      <c r="E43" s="1526" t="str">
        <f>+E7</f>
        <v>1.º trimestre</v>
      </c>
      <c r="F43" s="1526"/>
      <c r="G43" s="1526" t="str">
        <f>+G7</f>
        <v>2.º trimestre</v>
      </c>
      <c r="H43" s="1526"/>
      <c r="I43" s="1526" t="str">
        <f>+I7</f>
        <v>3.º trimestre</v>
      </c>
      <c r="J43" s="1526"/>
      <c r="K43" s="1526" t="str">
        <f>+K7</f>
        <v>4.º trimestre</v>
      </c>
      <c r="L43" s="1526"/>
      <c r="M43" s="1526" t="str">
        <f>+M7</f>
        <v>1.º trimestre</v>
      </c>
      <c r="N43" s="1526"/>
      <c r="O43" s="1199"/>
      <c r="P43" s="1139"/>
    </row>
    <row r="44" spans="1:16" ht="11.25" customHeight="1" x14ac:dyDescent="0.2">
      <c r="A44" s="1139"/>
      <c r="B44" s="1135"/>
      <c r="C44" s="1160"/>
      <c r="D44" s="1160"/>
      <c r="E44" s="770" t="s">
        <v>160</v>
      </c>
      <c r="F44" s="770" t="s">
        <v>106</v>
      </c>
      <c r="G44" s="770" t="s">
        <v>160</v>
      </c>
      <c r="H44" s="770" t="s">
        <v>106</v>
      </c>
      <c r="I44" s="771" t="s">
        <v>160</v>
      </c>
      <c r="J44" s="771" t="s">
        <v>106</v>
      </c>
      <c r="K44" s="771" t="s">
        <v>160</v>
      </c>
      <c r="L44" s="771" t="s">
        <v>106</v>
      </c>
      <c r="M44" s="771" t="s">
        <v>160</v>
      </c>
      <c r="N44" s="771" t="s">
        <v>106</v>
      </c>
      <c r="O44" s="1199"/>
      <c r="P44" s="1139"/>
    </row>
    <row r="45" spans="1:16" s="1163" customFormat="1" ht="15" customHeight="1" x14ac:dyDescent="0.2">
      <c r="A45" s="1161"/>
      <c r="B45" s="1211"/>
      <c r="C45" s="1523" t="s">
        <v>13</v>
      </c>
      <c r="D45" s="1523"/>
      <c r="E45" s="1212">
        <v>4513.3</v>
      </c>
      <c r="F45" s="1212">
        <f>+E45/E45*100</f>
        <v>100</v>
      </c>
      <c r="G45" s="1212">
        <v>4602.5</v>
      </c>
      <c r="H45" s="1212">
        <f>+G45/G45*100</f>
        <v>100</v>
      </c>
      <c r="I45" s="1212">
        <v>4661.5</v>
      </c>
      <c r="J45" s="1212">
        <f>+I45/I45*100</f>
        <v>100</v>
      </c>
      <c r="K45" s="1212">
        <v>4643.6000000000004</v>
      </c>
      <c r="L45" s="1212">
        <f>+K45/K45*100</f>
        <v>100</v>
      </c>
      <c r="M45" s="1212">
        <v>4658.1000000000004</v>
      </c>
      <c r="N45" s="1212">
        <f>+M45/M45*100</f>
        <v>100</v>
      </c>
      <c r="O45" s="1201"/>
      <c r="P45" s="1161"/>
    </row>
    <row r="46" spans="1:16" s="1206" customFormat="1" ht="11.25" customHeight="1" x14ac:dyDescent="0.2">
      <c r="A46" s="1203"/>
      <c r="B46" s="1164"/>
      <c r="C46" s="761"/>
      <c r="D46" s="1213" t="s">
        <v>156</v>
      </c>
      <c r="E46" s="1214">
        <v>252.4</v>
      </c>
      <c r="F46" s="1214">
        <f>+E46/E$45*100</f>
        <v>5.592360357166597</v>
      </c>
      <c r="G46" s="1214">
        <v>259.39999999999998</v>
      </c>
      <c r="H46" s="1214">
        <f>+G46/G$45*100</f>
        <v>5.6360673546985334</v>
      </c>
      <c r="I46" s="1214">
        <v>272.89999999999998</v>
      </c>
      <c r="J46" s="1214">
        <f>+I46/I$45*100</f>
        <v>5.8543387321677569</v>
      </c>
      <c r="K46" s="1214">
        <v>265</v>
      </c>
      <c r="L46" s="1214">
        <f>+K46/K$45*100</f>
        <v>5.7067792230166248</v>
      </c>
      <c r="M46" s="1214">
        <v>274</v>
      </c>
      <c r="N46" s="1214">
        <f>+M46/M$45*100</f>
        <v>5.8822266589381931</v>
      </c>
      <c r="O46" s="1205"/>
      <c r="P46" s="1203"/>
    </row>
    <row r="47" spans="1:16" s="1206" customFormat="1" ht="11.25" customHeight="1" x14ac:dyDescent="0.2">
      <c r="A47" s="1203"/>
      <c r="B47" s="1164"/>
      <c r="C47" s="761"/>
      <c r="D47" s="757" t="s">
        <v>509</v>
      </c>
      <c r="E47" s="1214">
        <v>893.3</v>
      </c>
      <c r="F47" s="1214">
        <f>+E47/E45*100</f>
        <v>19.792612943965608</v>
      </c>
      <c r="G47" s="1214">
        <v>941.9</v>
      </c>
      <c r="H47" s="1214">
        <f>+G47/G45*100</f>
        <v>20.464964693101575</v>
      </c>
      <c r="I47" s="1214">
        <v>969.2</v>
      </c>
      <c r="J47" s="1214">
        <f>+I47/I45*100</f>
        <v>20.791590689692161</v>
      </c>
      <c r="K47" s="1214">
        <v>964.9</v>
      </c>
      <c r="L47" s="1214">
        <f>+K47/K45*100</f>
        <v>20.779136876561285</v>
      </c>
      <c r="M47" s="1214">
        <v>969.9</v>
      </c>
      <c r="N47" s="1214">
        <f>+M47/M45*100</f>
        <v>20.821794293810779</v>
      </c>
      <c r="O47" s="1205"/>
      <c r="P47" s="1203"/>
    </row>
    <row r="48" spans="1:16" s="1206" customFormat="1" ht="12.75" customHeight="1" x14ac:dyDescent="0.2">
      <c r="A48" s="1203"/>
      <c r="B48" s="1215"/>
      <c r="C48" s="757" t="s">
        <v>187</v>
      </c>
      <c r="D48" s="763"/>
      <c r="E48" s="1214">
        <v>1562.8</v>
      </c>
      <c r="F48" s="1214">
        <f>E48/E$45*100</f>
        <v>34.62654820198081</v>
      </c>
      <c r="G48" s="1214">
        <v>1596.5</v>
      </c>
      <c r="H48" s="1214">
        <f>G48/G$45*100</f>
        <v>34.687669744703967</v>
      </c>
      <c r="I48" s="1214">
        <v>1605.8</v>
      </c>
      <c r="J48" s="1214">
        <f>I48/I$45*100</f>
        <v>34.448139011047942</v>
      </c>
      <c r="K48" s="1214">
        <v>1611.5</v>
      </c>
      <c r="L48" s="1214">
        <f>K48/K$45*100</f>
        <v>34.703678180721852</v>
      </c>
      <c r="M48" s="1214">
        <v>1627.9</v>
      </c>
      <c r="N48" s="1214">
        <f>M48/M$45*100</f>
        <v>34.947725467465276</v>
      </c>
      <c r="O48" s="1205"/>
      <c r="P48" s="1203"/>
    </row>
    <row r="49" spans="1:16" s="1206" customFormat="1" ht="10.5" customHeight="1" x14ac:dyDescent="0.2">
      <c r="A49" s="1203"/>
      <c r="B49" s="1164"/>
      <c r="C49" s="760"/>
      <c r="D49" s="1134" t="s">
        <v>156</v>
      </c>
      <c r="E49" s="1216">
        <v>102.3</v>
      </c>
      <c r="F49" s="1216">
        <f>E49/E48*100</f>
        <v>6.5459431789096492</v>
      </c>
      <c r="G49" s="1216">
        <v>101.7</v>
      </c>
      <c r="H49" s="1216">
        <f>G49/G48*100</f>
        <v>6.3701847792045099</v>
      </c>
      <c r="I49" s="1216">
        <v>102.4</v>
      </c>
      <c r="J49" s="1216">
        <f>I49/I48*100</f>
        <v>6.3768837962386362</v>
      </c>
      <c r="K49" s="1216">
        <v>101.2</v>
      </c>
      <c r="L49" s="1216">
        <f>K49/K48*100</f>
        <v>6.2798634812286691</v>
      </c>
      <c r="M49" s="1216">
        <v>103</v>
      </c>
      <c r="N49" s="1216">
        <f>M49/M48*100</f>
        <v>6.3271699735856002</v>
      </c>
      <c r="O49" s="1205"/>
      <c r="P49" s="1203"/>
    </row>
    <row r="50" spans="1:16" s="1206" customFormat="1" ht="10.5" customHeight="1" x14ac:dyDescent="0.2">
      <c r="A50" s="1203"/>
      <c r="B50" s="1164"/>
      <c r="C50" s="760"/>
      <c r="D50" s="1134" t="s">
        <v>509</v>
      </c>
      <c r="E50" s="1216">
        <v>278.3</v>
      </c>
      <c r="F50" s="1216">
        <f>+E50/E48*100</f>
        <v>17.807780906066036</v>
      </c>
      <c r="G50" s="1216">
        <v>298.8</v>
      </c>
      <c r="H50" s="1216">
        <f>+G50/G48*100</f>
        <v>18.715941121202633</v>
      </c>
      <c r="I50" s="1216">
        <v>314.89999999999998</v>
      </c>
      <c r="J50" s="1216">
        <f>+I50/I48*100</f>
        <v>19.610163158550254</v>
      </c>
      <c r="K50" s="1216">
        <v>314.7</v>
      </c>
      <c r="L50" s="1216">
        <f>+K50/K48*100</f>
        <v>19.528389699038161</v>
      </c>
      <c r="M50" s="1216">
        <v>321.2</v>
      </c>
      <c r="N50" s="1216">
        <f>+M50/M48*100</f>
        <v>19.730941704035875</v>
      </c>
      <c r="O50" s="1205"/>
      <c r="P50" s="1203"/>
    </row>
    <row r="51" spans="1:16" s="1206" customFormat="1" ht="12.75" customHeight="1" x14ac:dyDescent="0.2">
      <c r="A51" s="1203"/>
      <c r="B51" s="1164"/>
      <c r="C51" s="757" t="s">
        <v>188</v>
      </c>
      <c r="D51" s="763"/>
      <c r="E51" s="1214">
        <v>1029.8</v>
      </c>
      <c r="F51" s="1214">
        <f>E51/E$45*100</f>
        <v>22.81700751113376</v>
      </c>
      <c r="G51" s="1214">
        <v>1045.4000000000001</v>
      </c>
      <c r="H51" s="1214">
        <f>G51/G$45*100</f>
        <v>22.713742531233027</v>
      </c>
      <c r="I51" s="1214">
        <v>1068.3</v>
      </c>
      <c r="J51" s="1214">
        <f>I51/I$45*100</f>
        <v>22.91751582108763</v>
      </c>
      <c r="K51" s="1214">
        <v>1060.4000000000001</v>
      </c>
      <c r="L51" s="1214">
        <f>K51/K$45*100</f>
        <v>22.835730898440865</v>
      </c>
      <c r="M51" s="1214">
        <v>1049.2</v>
      </c>
      <c r="N51" s="1214">
        <f>M51/M$45*100</f>
        <v>22.524205148021725</v>
      </c>
      <c r="O51" s="1205"/>
      <c r="P51" s="1203"/>
    </row>
    <row r="52" spans="1:16" s="1206" customFormat="1" ht="10.5" customHeight="1" x14ac:dyDescent="0.2">
      <c r="A52" s="1203"/>
      <c r="B52" s="1164"/>
      <c r="C52" s="760"/>
      <c r="D52" s="1134" t="s">
        <v>156</v>
      </c>
      <c r="E52" s="1216">
        <v>55.1</v>
      </c>
      <c r="F52" s="1216">
        <f>E52/E51*100</f>
        <v>5.3505535055350562</v>
      </c>
      <c r="G52" s="1216">
        <v>51.7</v>
      </c>
      <c r="H52" s="1216">
        <f>G52/G51*100</f>
        <v>4.9454754161086658</v>
      </c>
      <c r="I52" s="1216">
        <v>57.2</v>
      </c>
      <c r="J52" s="1216">
        <f>I52/I51*100</f>
        <v>5.3543012262473093</v>
      </c>
      <c r="K52" s="1216">
        <v>55.5</v>
      </c>
      <c r="L52" s="1216">
        <f>K52/K51*100</f>
        <v>5.2338740098076197</v>
      </c>
      <c r="M52" s="1216">
        <v>54.1</v>
      </c>
      <c r="N52" s="1216">
        <f>M52/M51*100</f>
        <v>5.1563095691955771</v>
      </c>
      <c r="O52" s="1205"/>
      <c r="P52" s="1203"/>
    </row>
    <row r="53" spans="1:16" s="1206" customFormat="1" ht="10.5" customHeight="1" x14ac:dyDescent="0.2">
      <c r="A53" s="1203"/>
      <c r="B53" s="1164"/>
      <c r="C53" s="760"/>
      <c r="D53" s="1134" t="s">
        <v>509</v>
      </c>
      <c r="E53" s="1216">
        <v>238.1</v>
      </c>
      <c r="F53" s="1216">
        <f>+E53/E51*100</f>
        <v>23.120994367838417</v>
      </c>
      <c r="G53" s="1216">
        <v>256.8</v>
      </c>
      <c r="H53" s="1216">
        <f>+G53/G51*100</f>
        <v>24.564759900516549</v>
      </c>
      <c r="I53" s="1216">
        <v>261.5</v>
      </c>
      <c r="J53" s="1216">
        <f>+I53/I51*100</f>
        <v>24.478142843770478</v>
      </c>
      <c r="K53" s="1216">
        <v>261.8</v>
      </c>
      <c r="L53" s="1216">
        <f>+K53/K51*100</f>
        <v>24.688796680497923</v>
      </c>
      <c r="M53" s="1216">
        <v>258</v>
      </c>
      <c r="N53" s="1216">
        <f>+M53/M51*100</f>
        <v>24.590163934426229</v>
      </c>
      <c r="O53" s="1205"/>
      <c r="P53" s="1203"/>
    </row>
    <row r="54" spans="1:16" s="1206" customFormat="1" ht="12.75" customHeight="1" x14ac:dyDescent="0.2">
      <c r="A54" s="1203"/>
      <c r="B54" s="1164"/>
      <c r="C54" s="757" t="s">
        <v>59</v>
      </c>
      <c r="D54" s="763"/>
      <c r="E54" s="1214">
        <v>1211.5999999999999</v>
      </c>
      <c r="F54" s="1214">
        <f>E54/E$45*100</f>
        <v>26.845102253340126</v>
      </c>
      <c r="G54" s="1214">
        <v>1234.4000000000001</v>
      </c>
      <c r="H54" s="1214">
        <f>G54/G$45*100</f>
        <v>26.820206409560022</v>
      </c>
      <c r="I54" s="1214">
        <v>1242.0999999999999</v>
      </c>
      <c r="J54" s="1214">
        <f>I54/I$45*100</f>
        <v>26.645929421859915</v>
      </c>
      <c r="K54" s="1214">
        <v>1245.2</v>
      </c>
      <c r="L54" s="1214">
        <f>K54/K$45*100</f>
        <v>26.815401843397364</v>
      </c>
      <c r="M54" s="1214">
        <v>1242.3</v>
      </c>
      <c r="N54" s="1214">
        <f>M54/M$45*100</f>
        <v>26.669672183937653</v>
      </c>
      <c r="O54" s="1205"/>
      <c r="P54" s="1203"/>
    </row>
    <row r="55" spans="1:16" s="1206" customFormat="1" ht="10.5" customHeight="1" x14ac:dyDescent="0.2">
      <c r="A55" s="1203"/>
      <c r="B55" s="1164"/>
      <c r="C55" s="760"/>
      <c r="D55" s="1134" t="s">
        <v>156</v>
      </c>
      <c r="E55" s="1216">
        <v>59.7</v>
      </c>
      <c r="F55" s="1216">
        <f>E55/E54*100</f>
        <v>4.9273687685704859</v>
      </c>
      <c r="G55" s="1216">
        <v>67.599999999999994</v>
      </c>
      <c r="H55" s="1216">
        <f>G55/G54*100</f>
        <v>5.4763447828904726</v>
      </c>
      <c r="I55" s="1216">
        <v>66.599999999999994</v>
      </c>
      <c r="J55" s="1216">
        <f>I55/I54*100</f>
        <v>5.3618871266403669</v>
      </c>
      <c r="K55" s="1216">
        <v>70.900000000000006</v>
      </c>
      <c r="L55" s="1216">
        <f>K55/K54*100</f>
        <v>5.693864439447478</v>
      </c>
      <c r="M55" s="1216">
        <v>75.099999999999994</v>
      </c>
      <c r="N55" s="1216">
        <f>M55/M54*100</f>
        <v>6.0452386702084837</v>
      </c>
      <c r="O55" s="1205"/>
      <c r="P55" s="1203"/>
    </row>
    <row r="56" spans="1:16" s="1206" customFormat="1" ht="10.5" customHeight="1" x14ac:dyDescent="0.2">
      <c r="A56" s="1203"/>
      <c r="B56" s="1164"/>
      <c r="C56" s="760"/>
      <c r="D56" s="1134" t="s">
        <v>509</v>
      </c>
      <c r="E56" s="1216">
        <v>231.5</v>
      </c>
      <c r="F56" s="1216">
        <f>+E56/E54*100</f>
        <v>19.106965995378015</v>
      </c>
      <c r="G56" s="1216">
        <v>235</v>
      </c>
      <c r="H56" s="1216">
        <f>+G56/G54*100</f>
        <v>19.037589112119246</v>
      </c>
      <c r="I56" s="1216">
        <v>237.4</v>
      </c>
      <c r="J56" s="1216">
        <f>+I56/I54*100</f>
        <v>19.112792850817168</v>
      </c>
      <c r="K56" s="1216">
        <v>238.7</v>
      </c>
      <c r="L56" s="1216">
        <f>+K56/K54*100</f>
        <v>19.169611307420492</v>
      </c>
      <c r="M56" s="1216">
        <v>236.8</v>
      </c>
      <c r="N56" s="1216">
        <f>+M56/M54*100</f>
        <v>19.061418336955647</v>
      </c>
      <c r="O56" s="1205"/>
      <c r="P56" s="1203"/>
    </row>
    <row r="57" spans="1:16" s="1206" customFormat="1" ht="12.75" customHeight="1" x14ac:dyDescent="0.2">
      <c r="A57" s="1203"/>
      <c r="B57" s="1164"/>
      <c r="C57" s="757" t="s">
        <v>190</v>
      </c>
      <c r="D57" s="763"/>
      <c r="E57" s="1214">
        <v>298.2</v>
      </c>
      <c r="F57" s="1214">
        <f>E57/E$45*100</f>
        <v>6.6071389005827221</v>
      </c>
      <c r="G57" s="1214">
        <v>296.10000000000002</v>
      </c>
      <c r="H57" s="1214">
        <f>G57/G$45*100</f>
        <v>6.4334600760456269</v>
      </c>
      <c r="I57" s="1214">
        <v>308.10000000000002</v>
      </c>
      <c r="J57" s="1214">
        <f>I57/I$45*100</f>
        <v>6.6094604740963208</v>
      </c>
      <c r="K57" s="1214">
        <v>304.10000000000002</v>
      </c>
      <c r="L57" s="1214">
        <f>K57/K$45*100</f>
        <v>6.5487983461107762</v>
      </c>
      <c r="M57" s="1214">
        <v>310.5</v>
      </c>
      <c r="N57" s="1214">
        <f>M57/M$45*100</f>
        <v>6.6658079474463836</v>
      </c>
      <c r="O57" s="1205"/>
      <c r="P57" s="1203"/>
    </row>
    <row r="58" spans="1:16" s="1206" customFormat="1" ht="10.5" customHeight="1" x14ac:dyDescent="0.2">
      <c r="A58" s="1203"/>
      <c r="B58" s="1164"/>
      <c r="C58" s="760"/>
      <c r="D58" s="1134" t="s">
        <v>156</v>
      </c>
      <c r="E58" s="1216">
        <v>13.8</v>
      </c>
      <c r="F58" s="1216">
        <f>E58/E57*100</f>
        <v>4.6277665995975861</v>
      </c>
      <c r="G58" s="1216">
        <v>13.2</v>
      </c>
      <c r="H58" s="1216">
        <f>G58/G57*100</f>
        <v>4.4579533941236065</v>
      </c>
      <c r="I58" s="1216">
        <v>16.3</v>
      </c>
      <c r="J58" s="1216">
        <f>I58/I57*100</f>
        <v>5.2904901006166831</v>
      </c>
      <c r="K58" s="1216">
        <v>15.5</v>
      </c>
      <c r="L58" s="1216">
        <f>K58/K57*100</f>
        <v>5.0970075633015446</v>
      </c>
      <c r="M58" s="1216">
        <v>16.600000000000001</v>
      </c>
      <c r="N58" s="1216">
        <f>M58/M57*100</f>
        <v>5.3462157809983903</v>
      </c>
      <c r="O58" s="1205"/>
      <c r="P58" s="1203"/>
    </row>
    <row r="59" spans="1:16" s="1206" customFormat="1" ht="10.5" customHeight="1" x14ac:dyDescent="0.2">
      <c r="A59" s="1203"/>
      <c r="B59" s="1164"/>
      <c r="C59" s="760"/>
      <c r="D59" s="1134" t="s">
        <v>509</v>
      </c>
      <c r="E59" s="1216">
        <v>64.8</v>
      </c>
      <c r="F59" s="1216">
        <f>+E59/E57*100</f>
        <v>21.730382293762577</v>
      </c>
      <c r="G59" s="1216">
        <v>66.3</v>
      </c>
      <c r="H59" s="1216">
        <f>+G59/G57*100</f>
        <v>22.391084093211749</v>
      </c>
      <c r="I59" s="1216">
        <v>68</v>
      </c>
      <c r="J59" s="1216">
        <f>+I59/I57*100</f>
        <v>22.070756247971438</v>
      </c>
      <c r="K59" s="1216">
        <v>64.900000000000006</v>
      </c>
      <c r="L59" s="1216">
        <f>+K59/K57*100</f>
        <v>21.341663926340022</v>
      </c>
      <c r="M59" s="1216">
        <v>67.3</v>
      </c>
      <c r="N59" s="1216">
        <f>+M59/M57*100</f>
        <v>21.674718196457327</v>
      </c>
      <c r="O59" s="1205"/>
      <c r="P59" s="1203"/>
    </row>
    <row r="60" spans="1:16" s="1206" customFormat="1" ht="12.75" customHeight="1" x14ac:dyDescent="0.2">
      <c r="A60" s="1203"/>
      <c r="B60" s="1164"/>
      <c r="C60" s="757" t="s">
        <v>191</v>
      </c>
      <c r="D60" s="763"/>
      <c r="E60" s="1214">
        <v>192.1</v>
      </c>
      <c r="F60" s="1214">
        <f>E60/E$45*100</f>
        <v>4.2563091307912169</v>
      </c>
      <c r="G60" s="1214">
        <v>207.5</v>
      </c>
      <c r="H60" s="1214">
        <f>G60/G$45*100</f>
        <v>4.5084193373166759</v>
      </c>
      <c r="I60" s="1214">
        <v>213.8</v>
      </c>
      <c r="J60" s="1214">
        <f>I60/I$45*100</f>
        <v>4.5865064893274701</v>
      </c>
      <c r="K60" s="1214">
        <v>200.3</v>
      </c>
      <c r="L60" s="1214">
        <f>K60/K$45*100</f>
        <v>4.3134636919631317</v>
      </c>
      <c r="M60" s="1214">
        <v>202.2</v>
      </c>
      <c r="N60" s="1214">
        <f>M60/M$45*100</f>
        <v>4.3408256585303011</v>
      </c>
      <c r="O60" s="1205"/>
      <c r="P60" s="1203"/>
    </row>
    <row r="61" spans="1:16" s="1206" customFormat="1" ht="10.5" customHeight="1" x14ac:dyDescent="0.2">
      <c r="A61" s="1203"/>
      <c r="B61" s="1164"/>
      <c r="C61" s="760"/>
      <c r="D61" s="1134" t="s">
        <v>156</v>
      </c>
      <c r="E61" s="1216">
        <v>9.6</v>
      </c>
      <c r="F61" s="1216">
        <f>E61/E60*100</f>
        <v>4.9973971889640811</v>
      </c>
      <c r="G61" s="1216">
        <v>12.3</v>
      </c>
      <c r="H61" s="1216">
        <f>G61/G60*100</f>
        <v>5.9277108433734949</v>
      </c>
      <c r="I61" s="1216">
        <v>15.4</v>
      </c>
      <c r="J61" s="1216">
        <f>I61/I60*100</f>
        <v>7.2029934518241339</v>
      </c>
      <c r="K61" s="1216">
        <v>9.3000000000000007</v>
      </c>
      <c r="L61" s="1216">
        <f>K61/K60*100</f>
        <v>4.6430354468297557</v>
      </c>
      <c r="M61" s="1216">
        <v>11.7</v>
      </c>
      <c r="N61" s="1216">
        <f>M61/M60*100</f>
        <v>5.7863501483679523</v>
      </c>
      <c r="O61" s="1205"/>
      <c r="P61" s="1203"/>
    </row>
    <row r="62" spans="1:16" s="1206" customFormat="1" ht="10.5" customHeight="1" x14ac:dyDescent="0.2">
      <c r="A62" s="1203"/>
      <c r="B62" s="1164"/>
      <c r="C62" s="760"/>
      <c r="D62" s="1134" t="s">
        <v>509</v>
      </c>
      <c r="E62" s="1216">
        <v>40.5</v>
      </c>
      <c r="F62" s="1216">
        <f>+E62/E60*100</f>
        <v>21.082769390942218</v>
      </c>
      <c r="G62" s="1216">
        <v>43.8</v>
      </c>
      <c r="H62" s="1216">
        <f>+G62/G60*100</f>
        <v>21.108433734939759</v>
      </c>
      <c r="I62" s="1216">
        <v>45.1</v>
      </c>
      <c r="J62" s="1216">
        <f>+I62/I60*100</f>
        <v>21.094480823199252</v>
      </c>
      <c r="K62" s="1216">
        <v>42.2</v>
      </c>
      <c r="L62" s="1216">
        <f>+K62/K60*100</f>
        <v>21.06839740389416</v>
      </c>
      <c r="M62" s="1216">
        <v>43.2</v>
      </c>
      <c r="N62" s="1216">
        <f>+M62/M60*100</f>
        <v>21.36498516320475</v>
      </c>
      <c r="O62" s="1205"/>
      <c r="P62" s="1203"/>
    </row>
    <row r="63" spans="1:16" s="1206" customFormat="1" ht="12.75" customHeight="1" x14ac:dyDescent="0.2">
      <c r="A63" s="1203"/>
      <c r="B63" s="1164"/>
      <c r="C63" s="757" t="s">
        <v>130</v>
      </c>
      <c r="D63" s="763"/>
      <c r="E63" s="1214">
        <v>105.6</v>
      </c>
      <c r="F63" s="1214">
        <f>E63/E$45*100</f>
        <v>2.3397514014135994</v>
      </c>
      <c r="G63" s="1214">
        <v>107.6</v>
      </c>
      <c r="H63" s="1214">
        <f>G63/G$45*100</f>
        <v>2.337859858772406</v>
      </c>
      <c r="I63" s="1214">
        <v>108.2</v>
      </c>
      <c r="J63" s="1214">
        <f>I63/I$45*100</f>
        <v>2.3211412635417785</v>
      </c>
      <c r="K63" s="1214">
        <v>107.9</v>
      </c>
      <c r="L63" s="1214">
        <f>K63/K$45*100</f>
        <v>2.3236282194848825</v>
      </c>
      <c r="M63" s="1214">
        <v>111.2</v>
      </c>
      <c r="N63" s="1214">
        <f>M63/M$45*100</f>
        <v>2.3872394323865951</v>
      </c>
      <c r="O63" s="1205"/>
      <c r="P63" s="1203"/>
    </row>
    <row r="64" spans="1:16" s="1206" customFormat="1" ht="10.5" customHeight="1" x14ac:dyDescent="0.2">
      <c r="A64" s="1203"/>
      <c r="B64" s="1164"/>
      <c r="C64" s="760"/>
      <c r="D64" s="1134" t="s">
        <v>156</v>
      </c>
      <c r="E64" s="1216">
        <v>6.3</v>
      </c>
      <c r="F64" s="1216">
        <f>E64/E63*100</f>
        <v>5.9659090909090908</v>
      </c>
      <c r="G64" s="1216">
        <v>7.3</v>
      </c>
      <c r="H64" s="1216">
        <f>G64/G63*100</f>
        <v>6.7843866171003713</v>
      </c>
      <c r="I64" s="1216">
        <v>8.5</v>
      </c>
      <c r="J64" s="1216">
        <f>I64/I63*100</f>
        <v>7.8558225508317925</v>
      </c>
      <c r="K64" s="1216">
        <v>8</v>
      </c>
      <c r="L64" s="1216">
        <f>K64/K63*100</f>
        <v>7.4142724745134378</v>
      </c>
      <c r="M64" s="1216">
        <v>7.9</v>
      </c>
      <c r="N64" s="1216">
        <f>M64/M63*100</f>
        <v>7.1043165467625897</v>
      </c>
      <c r="O64" s="1205"/>
      <c r="P64" s="1203"/>
    </row>
    <row r="65" spans="1:16" s="1206" customFormat="1" ht="10.5" customHeight="1" x14ac:dyDescent="0.2">
      <c r="A65" s="1203"/>
      <c r="B65" s="1164"/>
      <c r="C65" s="760"/>
      <c r="D65" s="1134" t="s">
        <v>509</v>
      </c>
      <c r="E65" s="1216">
        <v>16.600000000000001</v>
      </c>
      <c r="F65" s="1216">
        <f>+E65/E63*100</f>
        <v>15.719696969696972</v>
      </c>
      <c r="G65" s="1216">
        <v>17.100000000000001</v>
      </c>
      <c r="H65" s="1216">
        <f>+G65/G63*100</f>
        <v>15.892193308550187</v>
      </c>
      <c r="I65" s="1216">
        <v>17.7</v>
      </c>
      <c r="J65" s="1216">
        <f>+I65/I63*100</f>
        <v>16.358595194085026</v>
      </c>
      <c r="K65" s="1216">
        <v>18.7</v>
      </c>
      <c r="L65" s="1216">
        <f>+K65/K63*100</f>
        <v>17.330861909175159</v>
      </c>
      <c r="M65" s="1216">
        <v>18.7</v>
      </c>
      <c r="N65" s="1216">
        <f>+M65/M63*100</f>
        <v>16.816546762589926</v>
      </c>
      <c r="O65" s="1205"/>
      <c r="P65" s="1203"/>
    </row>
    <row r="66" spans="1:16" s="1206" customFormat="1" ht="12.75" customHeight="1" x14ac:dyDescent="0.2">
      <c r="A66" s="1203"/>
      <c r="B66" s="1164"/>
      <c r="C66" s="757" t="s">
        <v>131</v>
      </c>
      <c r="D66" s="763"/>
      <c r="E66" s="1214">
        <v>113.1</v>
      </c>
      <c r="F66" s="1214">
        <f>E66/E$45*100</f>
        <v>2.5059269270821791</v>
      </c>
      <c r="G66" s="1214">
        <v>115</v>
      </c>
      <c r="H66" s="1214">
        <f>G66/G$45*100</f>
        <v>2.498642042368278</v>
      </c>
      <c r="I66" s="1214">
        <v>115.3</v>
      </c>
      <c r="J66" s="1214">
        <f>I66/I$45*100</f>
        <v>2.4734527512603242</v>
      </c>
      <c r="K66" s="1214">
        <v>114.2</v>
      </c>
      <c r="L66" s="1214">
        <f>K66/K$45*100</f>
        <v>2.4592988198811265</v>
      </c>
      <c r="M66" s="1214">
        <v>114.9</v>
      </c>
      <c r="N66" s="1214">
        <f>M66/M$45*100</f>
        <v>2.4666709602627677</v>
      </c>
      <c r="O66" s="1205"/>
      <c r="P66" s="1203"/>
    </row>
    <row r="67" spans="1:16" s="1206" customFormat="1" ht="10.5" customHeight="1" x14ac:dyDescent="0.2">
      <c r="A67" s="1203"/>
      <c r="B67" s="1164"/>
      <c r="C67" s="760"/>
      <c r="D67" s="1134" t="s">
        <v>156</v>
      </c>
      <c r="E67" s="1216">
        <v>5.6</v>
      </c>
      <c r="F67" s="1216">
        <f>E67/E66*100</f>
        <v>4.9513704686118478</v>
      </c>
      <c r="G67" s="1216">
        <v>5.5</v>
      </c>
      <c r="H67" s="1216">
        <f>G67/G66*100</f>
        <v>4.7826086956521738</v>
      </c>
      <c r="I67" s="1216">
        <v>6.4</v>
      </c>
      <c r="J67" s="1216">
        <f>I67/I66*100</f>
        <v>5.5507372072853434</v>
      </c>
      <c r="K67" s="1216">
        <v>4.7</v>
      </c>
      <c r="L67" s="1216">
        <f>K67/K66*100</f>
        <v>4.1155866900175138</v>
      </c>
      <c r="M67" s="1216">
        <v>5.5</v>
      </c>
      <c r="N67" s="1216">
        <f>M67/M66*100</f>
        <v>4.7867711053089641</v>
      </c>
      <c r="O67" s="1205"/>
      <c r="P67" s="1203"/>
    </row>
    <row r="68" spans="1:16" s="1206" customFormat="1" ht="10.5" customHeight="1" x14ac:dyDescent="0.2">
      <c r="A68" s="1203"/>
      <c r="B68" s="1164"/>
      <c r="C68" s="760"/>
      <c r="D68" s="1134" t="s">
        <v>509</v>
      </c>
      <c r="E68" s="1216">
        <v>23.6</v>
      </c>
      <c r="F68" s="1216">
        <f>+E68/E66*100</f>
        <v>20.866489832007076</v>
      </c>
      <c r="G68" s="1216">
        <v>24.1</v>
      </c>
      <c r="H68" s="1216">
        <f>+G68/G66*100</f>
        <v>20.956521739130434</v>
      </c>
      <c r="I68" s="1216">
        <v>24.5</v>
      </c>
      <c r="J68" s="1216">
        <f>+I68/I66*100</f>
        <v>21.248915871639202</v>
      </c>
      <c r="K68" s="1216">
        <v>23.8</v>
      </c>
      <c r="L68" s="1216">
        <f>+K68/K66*100</f>
        <v>20.840630472854642</v>
      </c>
      <c r="M68" s="1216">
        <v>24.6</v>
      </c>
      <c r="N68" s="1216">
        <f>+M68/M66*100</f>
        <v>21.409921671018278</v>
      </c>
      <c r="O68" s="1205"/>
      <c r="P68" s="1203"/>
    </row>
    <row r="69" spans="1:16" s="838" customFormat="1" ht="12" customHeight="1" x14ac:dyDescent="0.2">
      <c r="A69" s="869"/>
      <c r="B69" s="869"/>
      <c r="C69" s="870" t="s">
        <v>420</v>
      </c>
      <c r="D69" s="871"/>
      <c r="E69" s="872"/>
      <c r="F69" s="1184"/>
      <c r="G69" s="872"/>
      <c r="H69" s="1184"/>
      <c r="I69" s="872"/>
      <c r="J69" s="1184"/>
      <c r="K69" s="872"/>
      <c r="L69" s="1184"/>
      <c r="M69" s="872"/>
      <c r="N69" s="1184"/>
      <c r="O69" s="1205"/>
      <c r="P69" s="864"/>
    </row>
    <row r="70" spans="1:16" ht="13.5" customHeight="1" x14ac:dyDescent="0.2">
      <c r="A70" s="1139"/>
      <c r="B70" s="1135"/>
      <c r="C70" s="1186" t="s">
        <v>402</v>
      </c>
      <c r="D70" s="1144"/>
      <c r="E70" s="1187" t="s">
        <v>88</v>
      </c>
      <c r="F70" s="962"/>
      <c r="G70" s="1188"/>
      <c r="H70" s="1188"/>
      <c r="I70" s="1209"/>
      <c r="J70" s="1217"/>
      <c r="K70" s="1218"/>
      <c r="L70" s="1209"/>
      <c r="M70" s="1219"/>
      <c r="N70" s="1219"/>
      <c r="O70" s="1199"/>
      <c r="P70" s="1139"/>
    </row>
    <row r="71" spans="1:16" s="1181" customFormat="1" ht="13.5" customHeight="1" x14ac:dyDescent="0.2">
      <c r="A71" s="1178"/>
      <c r="B71" s="1220"/>
      <c r="C71" s="1220"/>
      <c r="D71" s="1220"/>
      <c r="E71" s="1135"/>
      <c r="F71" s="1135"/>
      <c r="G71" s="1135"/>
      <c r="H71" s="1135"/>
      <c r="I71" s="1135"/>
      <c r="J71" s="1135"/>
      <c r="K71" s="1539">
        <v>42917</v>
      </c>
      <c r="L71" s="1539"/>
      <c r="M71" s="1539"/>
      <c r="N71" s="1539"/>
      <c r="O71" s="1221">
        <v>7</v>
      </c>
      <c r="P71" s="1139"/>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140" customWidth="1"/>
    <col min="2" max="2" width="2.5703125" style="1140" customWidth="1"/>
    <col min="3" max="3" width="1" style="1140" customWidth="1"/>
    <col min="4" max="4" width="32.42578125" style="1140" customWidth="1"/>
    <col min="5" max="5" width="7.42578125" style="1140" customWidth="1"/>
    <col min="6" max="6" width="5.140625" style="1140" customWidth="1"/>
    <col min="7" max="7" width="7.42578125" style="1140" customWidth="1"/>
    <col min="8" max="8" width="5.140625" style="1140" customWidth="1"/>
    <col min="9" max="9" width="7.42578125" style="1140" customWidth="1"/>
    <col min="10" max="10" width="5.140625" style="1140" customWidth="1"/>
    <col min="11" max="11" width="7.42578125" style="1140" customWidth="1"/>
    <col min="12" max="12" width="5.140625" style="1140" customWidth="1"/>
    <col min="13" max="13" width="7.42578125" style="1140" customWidth="1"/>
    <col min="14" max="14" width="5.140625" style="1140" customWidth="1"/>
    <col min="15" max="15" width="2.5703125" style="1140" customWidth="1"/>
    <col min="16" max="16" width="1" style="1140" customWidth="1"/>
    <col min="17" max="16384" width="9.140625" style="1140"/>
  </cols>
  <sheetData>
    <row r="1" spans="1:16" ht="13.5" customHeight="1" x14ac:dyDescent="0.2">
      <c r="A1" s="1139"/>
      <c r="B1" s="1222"/>
      <c r="C1" s="1222"/>
      <c r="D1" s="1222"/>
      <c r="E1" s="1135"/>
      <c r="F1" s="1135"/>
      <c r="G1" s="1135"/>
      <c r="H1" s="1135"/>
      <c r="I1" s="1568" t="s">
        <v>319</v>
      </c>
      <c r="J1" s="1568"/>
      <c r="K1" s="1568"/>
      <c r="L1" s="1568"/>
      <c r="M1" s="1568"/>
      <c r="N1" s="1568"/>
      <c r="O1" s="1223"/>
      <c r="P1" s="1224"/>
    </row>
    <row r="2" spans="1:16" ht="6" customHeight="1" x14ac:dyDescent="0.2">
      <c r="A2" s="1139"/>
      <c r="B2" s="1225"/>
      <c r="C2" s="1192"/>
      <c r="D2" s="1192"/>
      <c r="E2" s="1194"/>
      <c r="F2" s="1194"/>
      <c r="G2" s="1194"/>
      <c r="H2" s="1194"/>
      <c r="I2" s="1142"/>
      <c r="J2" s="1142"/>
      <c r="K2" s="1142"/>
      <c r="L2" s="1142"/>
      <c r="M2" s="1142"/>
      <c r="N2" s="1226"/>
      <c r="O2" s="1135"/>
      <c r="P2" s="1139"/>
    </row>
    <row r="3" spans="1:16" ht="10.5" customHeight="1" thickBot="1" x14ac:dyDescent="0.25">
      <c r="A3" s="1139"/>
      <c r="B3" s="1227"/>
      <c r="C3" s="1228"/>
      <c r="D3" s="1229"/>
      <c r="E3" s="1230"/>
      <c r="F3" s="1230"/>
      <c r="G3" s="1230"/>
      <c r="H3" s="1230"/>
      <c r="I3" s="1135"/>
      <c r="J3" s="1135"/>
      <c r="K3" s="1135"/>
      <c r="L3" s="1135"/>
      <c r="M3" s="1530" t="s">
        <v>73</v>
      </c>
      <c r="N3" s="1530"/>
      <c r="O3" s="1135"/>
      <c r="P3" s="1139"/>
    </row>
    <row r="4" spans="1:16" s="1151" customFormat="1" ht="13.5" customHeight="1" thickBot="1" x14ac:dyDescent="0.25">
      <c r="A4" s="1146"/>
      <c r="B4" s="1147"/>
      <c r="C4" s="1231" t="s">
        <v>179</v>
      </c>
      <c r="D4" s="1149"/>
      <c r="E4" s="1149"/>
      <c r="F4" s="1149"/>
      <c r="G4" s="1149"/>
      <c r="H4" s="1149"/>
      <c r="I4" s="1149"/>
      <c r="J4" s="1149"/>
      <c r="K4" s="1149"/>
      <c r="L4" s="1149"/>
      <c r="M4" s="1149"/>
      <c r="N4" s="1150"/>
      <c r="O4" s="1135"/>
      <c r="P4" s="1146"/>
    </row>
    <row r="5" spans="1:16" ht="3.75" customHeight="1" x14ac:dyDescent="0.2">
      <c r="A5" s="1139"/>
      <c r="B5" s="1143"/>
      <c r="C5" s="1537" t="s">
        <v>155</v>
      </c>
      <c r="D5" s="1538"/>
      <c r="E5" s="1232"/>
      <c r="F5" s="1232"/>
      <c r="G5" s="1232"/>
      <c r="H5" s="1232"/>
      <c r="I5" s="1232"/>
      <c r="J5" s="1232"/>
      <c r="K5" s="1144"/>
      <c r="L5" s="1233"/>
      <c r="M5" s="1233"/>
      <c r="N5" s="1233"/>
      <c r="O5" s="1135"/>
      <c r="P5" s="1139"/>
    </row>
    <row r="6" spans="1:16" ht="12.75" customHeight="1" x14ac:dyDescent="0.2">
      <c r="A6" s="1139"/>
      <c r="B6" s="1143"/>
      <c r="C6" s="1538"/>
      <c r="D6" s="1538"/>
      <c r="E6" s="1154" t="s">
        <v>34</v>
      </c>
      <c r="F6" s="1155" t="s">
        <v>34</v>
      </c>
      <c r="G6" s="1154" t="s">
        <v>34</v>
      </c>
      <c r="H6" s="1155" t="s">
        <v>600</v>
      </c>
      <c r="I6" s="1156"/>
      <c r="J6" s="1155" t="s">
        <v>34</v>
      </c>
      <c r="K6" s="1157" t="s">
        <v>34</v>
      </c>
      <c r="L6" s="1158" t="s">
        <v>34</v>
      </c>
      <c r="M6" s="1158" t="s">
        <v>601</v>
      </c>
      <c r="N6" s="1159"/>
      <c r="O6" s="1135"/>
      <c r="P6" s="1146"/>
    </row>
    <row r="7" spans="1:16" ht="12.75" customHeight="1" x14ac:dyDescent="0.2">
      <c r="A7" s="1139"/>
      <c r="B7" s="1143"/>
      <c r="C7" s="1204"/>
      <c r="D7" s="1204"/>
      <c r="E7" s="1526" t="s">
        <v>632</v>
      </c>
      <c r="F7" s="1526"/>
      <c r="G7" s="1526" t="s">
        <v>633</v>
      </c>
      <c r="H7" s="1526"/>
      <c r="I7" s="1526" t="s">
        <v>634</v>
      </c>
      <c r="J7" s="1526"/>
      <c r="K7" s="1526" t="s">
        <v>635</v>
      </c>
      <c r="L7" s="1526"/>
      <c r="M7" s="1526" t="s">
        <v>632</v>
      </c>
      <c r="N7" s="1526"/>
      <c r="O7" s="1165"/>
      <c r="P7" s="1139"/>
    </row>
    <row r="8" spans="1:16" s="1163" customFormat="1" ht="17.25" customHeight="1" x14ac:dyDescent="0.2">
      <c r="A8" s="1161"/>
      <c r="B8" s="1162"/>
      <c r="C8" s="1523" t="s">
        <v>180</v>
      </c>
      <c r="D8" s="1523"/>
      <c r="E8" s="1564">
        <v>640.20000000000005</v>
      </c>
      <c r="F8" s="1564"/>
      <c r="G8" s="1564">
        <v>559.29999999999995</v>
      </c>
      <c r="H8" s="1564"/>
      <c r="I8" s="1564">
        <v>549.5</v>
      </c>
      <c r="J8" s="1564"/>
      <c r="K8" s="1564">
        <v>543.20000000000005</v>
      </c>
      <c r="L8" s="1564"/>
      <c r="M8" s="1565">
        <v>523.9</v>
      </c>
      <c r="N8" s="1565"/>
      <c r="O8" s="1167"/>
      <c r="P8" s="1161"/>
    </row>
    <row r="9" spans="1:16" ht="12" customHeight="1" x14ac:dyDescent="0.2">
      <c r="A9" s="1139"/>
      <c r="B9" s="1143"/>
      <c r="C9" s="757" t="s">
        <v>72</v>
      </c>
      <c r="D9" s="1164"/>
      <c r="E9" s="1566">
        <v>326.10000000000002</v>
      </c>
      <c r="F9" s="1566"/>
      <c r="G9" s="1566">
        <v>285</v>
      </c>
      <c r="H9" s="1566"/>
      <c r="I9" s="1566">
        <v>277.10000000000002</v>
      </c>
      <c r="J9" s="1566"/>
      <c r="K9" s="1566">
        <v>275.7</v>
      </c>
      <c r="L9" s="1566"/>
      <c r="M9" s="1567">
        <v>258.60000000000002</v>
      </c>
      <c r="N9" s="1567"/>
      <c r="O9" s="1165"/>
      <c r="P9" s="1139"/>
    </row>
    <row r="10" spans="1:16" ht="12" customHeight="1" x14ac:dyDescent="0.2">
      <c r="A10" s="1139"/>
      <c r="B10" s="1143"/>
      <c r="C10" s="757" t="s">
        <v>71</v>
      </c>
      <c r="D10" s="1164"/>
      <c r="E10" s="1566">
        <v>314.10000000000002</v>
      </c>
      <c r="F10" s="1566"/>
      <c r="G10" s="1566">
        <v>274.3</v>
      </c>
      <c r="H10" s="1566"/>
      <c r="I10" s="1566">
        <v>272.39999999999998</v>
      </c>
      <c r="J10" s="1566"/>
      <c r="K10" s="1566">
        <v>267.39999999999998</v>
      </c>
      <c r="L10" s="1566"/>
      <c r="M10" s="1567">
        <v>265.3</v>
      </c>
      <c r="N10" s="1567"/>
      <c r="O10" s="1165"/>
      <c r="P10" s="1139"/>
    </row>
    <row r="11" spans="1:16" ht="17.25" customHeight="1" x14ac:dyDescent="0.2">
      <c r="A11" s="1139"/>
      <c r="B11" s="1143"/>
      <c r="C11" s="757" t="s">
        <v>156</v>
      </c>
      <c r="D11" s="1164"/>
      <c r="E11" s="1566">
        <v>113.5</v>
      </c>
      <c r="F11" s="1566"/>
      <c r="G11" s="1566">
        <v>95.4</v>
      </c>
      <c r="H11" s="1566"/>
      <c r="I11" s="1566">
        <v>96.5</v>
      </c>
      <c r="J11" s="1566"/>
      <c r="K11" s="1566">
        <v>101.8</v>
      </c>
      <c r="L11" s="1566"/>
      <c r="M11" s="1567">
        <v>91.6</v>
      </c>
      <c r="N11" s="1567"/>
      <c r="O11" s="1165"/>
      <c r="P11" s="1139"/>
    </row>
    <row r="12" spans="1:16" ht="12.75" customHeight="1" x14ac:dyDescent="0.2">
      <c r="A12" s="1139"/>
      <c r="B12" s="1143"/>
      <c r="C12" s="757" t="s">
        <v>157</v>
      </c>
      <c r="D12" s="1164"/>
      <c r="E12" s="1566">
        <v>293</v>
      </c>
      <c r="F12" s="1566"/>
      <c r="G12" s="1566">
        <v>242.5</v>
      </c>
      <c r="H12" s="1566"/>
      <c r="I12" s="1566">
        <v>240.6</v>
      </c>
      <c r="J12" s="1566"/>
      <c r="K12" s="1566">
        <v>235.6</v>
      </c>
      <c r="L12" s="1566"/>
      <c r="M12" s="1567">
        <v>232</v>
      </c>
      <c r="N12" s="1567"/>
      <c r="O12" s="1165"/>
      <c r="P12" s="1139"/>
    </row>
    <row r="13" spans="1:16" ht="12.75" customHeight="1" x14ac:dyDescent="0.2">
      <c r="A13" s="1139"/>
      <c r="B13" s="1143"/>
      <c r="C13" s="757" t="s">
        <v>158</v>
      </c>
      <c r="D13" s="1164"/>
      <c r="E13" s="1566">
        <v>233.6</v>
      </c>
      <c r="F13" s="1566"/>
      <c r="G13" s="1566">
        <v>221.4</v>
      </c>
      <c r="H13" s="1566"/>
      <c r="I13" s="1566">
        <v>212.4</v>
      </c>
      <c r="J13" s="1566"/>
      <c r="K13" s="1566">
        <v>205.8</v>
      </c>
      <c r="L13" s="1566"/>
      <c r="M13" s="1567">
        <v>200.3</v>
      </c>
      <c r="N13" s="1567"/>
      <c r="O13" s="1165"/>
      <c r="P13" s="1139"/>
    </row>
    <row r="14" spans="1:16" ht="17.25" customHeight="1" x14ac:dyDescent="0.2">
      <c r="A14" s="1139"/>
      <c r="B14" s="1143"/>
      <c r="C14" s="757" t="s">
        <v>181</v>
      </c>
      <c r="D14" s="1164"/>
      <c r="E14" s="1566">
        <v>74.099999999999994</v>
      </c>
      <c r="F14" s="1566"/>
      <c r="G14" s="1566">
        <v>65</v>
      </c>
      <c r="H14" s="1566"/>
      <c r="I14" s="1566">
        <v>61.6</v>
      </c>
      <c r="J14" s="1566"/>
      <c r="K14" s="1566">
        <v>62.9</v>
      </c>
      <c r="L14" s="1566"/>
      <c r="M14" s="1567">
        <v>54.6</v>
      </c>
      <c r="N14" s="1567"/>
      <c r="O14" s="1165"/>
      <c r="P14" s="1139"/>
    </row>
    <row r="15" spans="1:16" ht="12" customHeight="1" x14ac:dyDescent="0.2">
      <c r="A15" s="1139"/>
      <c r="B15" s="1143"/>
      <c r="C15" s="757" t="s">
        <v>182</v>
      </c>
      <c r="D15" s="1164"/>
      <c r="E15" s="1566">
        <v>566.1</v>
      </c>
      <c r="F15" s="1566"/>
      <c r="G15" s="1566">
        <v>494.4</v>
      </c>
      <c r="H15" s="1566"/>
      <c r="I15" s="1566">
        <v>488</v>
      </c>
      <c r="J15" s="1566"/>
      <c r="K15" s="1566">
        <v>480.2</v>
      </c>
      <c r="L15" s="1566"/>
      <c r="M15" s="1567">
        <v>469.3</v>
      </c>
      <c r="N15" s="1567"/>
      <c r="O15" s="1165"/>
      <c r="P15" s="1139"/>
    </row>
    <row r="16" spans="1:16" ht="17.25" customHeight="1" x14ac:dyDescent="0.2">
      <c r="A16" s="1139"/>
      <c r="B16" s="1143"/>
      <c r="C16" s="757" t="s">
        <v>183</v>
      </c>
      <c r="D16" s="1164"/>
      <c r="E16" s="1566">
        <v>261</v>
      </c>
      <c r="F16" s="1566"/>
      <c r="G16" s="1566">
        <v>200.7</v>
      </c>
      <c r="H16" s="1566"/>
      <c r="I16" s="1566">
        <v>202.4</v>
      </c>
      <c r="J16" s="1566"/>
      <c r="K16" s="1566">
        <v>205.7</v>
      </c>
      <c r="L16" s="1566"/>
      <c r="M16" s="1567">
        <v>215.4</v>
      </c>
      <c r="N16" s="1567"/>
      <c r="O16" s="1165"/>
      <c r="P16" s="1139"/>
    </row>
    <row r="17" spans="1:16" ht="12" customHeight="1" x14ac:dyDescent="0.2">
      <c r="A17" s="1139"/>
      <c r="B17" s="1143"/>
      <c r="C17" s="757" t="s">
        <v>184</v>
      </c>
      <c r="D17" s="1164"/>
      <c r="E17" s="1566">
        <v>379.2</v>
      </c>
      <c r="F17" s="1566"/>
      <c r="G17" s="1566">
        <v>358.7</v>
      </c>
      <c r="H17" s="1566"/>
      <c r="I17" s="1566">
        <v>347.2</v>
      </c>
      <c r="J17" s="1566"/>
      <c r="K17" s="1566">
        <v>337.4</v>
      </c>
      <c r="L17" s="1566"/>
      <c r="M17" s="1567">
        <v>308.60000000000002</v>
      </c>
      <c r="N17" s="1567"/>
      <c r="O17" s="1165"/>
      <c r="P17" s="1139"/>
    </row>
    <row r="18" spans="1:16" s="1163" customFormat="1" ht="17.25" customHeight="1" x14ac:dyDescent="0.2">
      <c r="A18" s="1161"/>
      <c r="B18" s="1162"/>
      <c r="C18" s="1523" t="s">
        <v>185</v>
      </c>
      <c r="D18" s="1523"/>
      <c r="E18" s="1564">
        <v>12.4</v>
      </c>
      <c r="F18" s="1564"/>
      <c r="G18" s="1564">
        <v>10.8</v>
      </c>
      <c r="H18" s="1564"/>
      <c r="I18" s="1564">
        <v>10.5</v>
      </c>
      <c r="J18" s="1564"/>
      <c r="K18" s="1564">
        <v>10.5</v>
      </c>
      <c r="L18" s="1564"/>
      <c r="M18" s="1565">
        <v>10.1</v>
      </c>
      <c r="N18" s="1565"/>
      <c r="O18" s="1167"/>
      <c r="P18" s="1161"/>
    </row>
    <row r="19" spans="1:16" ht="12" customHeight="1" x14ac:dyDescent="0.2">
      <c r="A19" s="1139"/>
      <c r="B19" s="1143"/>
      <c r="C19" s="757" t="s">
        <v>72</v>
      </c>
      <c r="D19" s="1164"/>
      <c r="E19" s="1566">
        <v>12.4</v>
      </c>
      <c r="F19" s="1566"/>
      <c r="G19" s="1566">
        <v>10.8</v>
      </c>
      <c r="H19" s="1566"/>
      <c r="I19" s="1566">
        <v>10.3</v>
      </c>
      <c r="J19" s="1566"/>
      <c r="K19" s="1566">
        <v>10.4</v>
      </c>
      <c r="L19" s="1566"/>
      <c r="M19" s="1567">
        <v>9.8000000000000007</v>
      </c>
      <c r="N19" s="1567"/>
      <c r="O19" s="1165"/>
      <c r="P19" s="1139"/>
    </row>
    <row r="20" spans="1:16" ht="12" customHeight="1" x14ac:dyDescent="0.2">
      <c r="A20" s="1139"/>
      <c r="B20" s="1143"/>
      <c r="C20" s="757" t="s">
        <v>71</v>
      </c>
      <c r="D20" s="1164"/>
      <c r="E20" s="1566">
        <v>12.4</v>
      </c>
      <c r="F20" s="1566"/>
      <c r="G20" s="1566">
        <v>10.9</v>
      </c>
      <c r="H20" s="1566"/>
      <c r="I20" s="1566">
        <v>10.8</v>
      </c>
      <c r="J20" s="1566"/>
      <c r="K20" s="1566">
        <v>10.6</v>
      </c>
      <c r="L20" s="1566"/>
      <c r="M20" s="1567">
        <v>10.5</v>
      </c>
      <c r="N20" s="1567"/>
      <c r="O20" s="1165"/>
      <c r="P20" s="1139"/>
    </row>
    <row r="21" spans="1:16" s="1237" customFormat="1" ht="13.5" customHeight="1" x14ac:dyDescent="0.2">
      <c r="A21" s="1234"/>
      <c r="B21" s="1235"/>
      <c r="C21" s="1134" t="s">
        <v>186</v>
      </c>
      <c r="D21" s="1236"/>
      <c r="E21" s="1562">
        <v>0</v>
      </c>
      <c r="F21" s="1562"/>
      <c r="G21" s="1562">
        <v>9.9999999999999645E-2</v>
      </c>
      <c r="H21" s="1562"/>
      <c r="I21" s="1562">
        <v>0.5</v>
      </c>
      <c r="J21" s="1562"/>
      <c r="K21" s="1562">
        <v>0.19999999999999929</v>
      </c>
      <c r="L21" s="1562"/>
      <c r="M21" s="1563">
        <v>0.69999999999999929</v>
      </c>
      <c r="N21" s="1563"/>
      <c r="O21" s="1236"/>
      <c r="P21" s="1234"/>
    </row>
    <row r="22" spans="1:16" ht="17.25" customHeight="1" x14ac:dyDescent="0.2">
      <c r="A22" s="1139"/>
      <c r="B22" s="1143"/>
      <c r="C22" s="757" t="s">
        <v>156</v>
      </c>
      <c r="D22" s="1164"/>
      <c r="E22" s="1566">
        <v>31</v>
      </c>
      <c r="F22" s="1566"/>
      <c r="G22" s="1566">
        <v>26.9</v>
      </c>
      <c r="H22" s="1566"/>
      <c r="I22" s="1566">
        <v>26.1</v>
      </c>
      <c r="J22" s="1566"/>
      <c r="K22" s="1566">
        <v>27.7</v>
      </c>
      <c r="L22" s="1566"/>
      <c r="M22" s="1567">
        <v>25.1</v>
      </c>
      <c r="N22" s="1567"/>
      <c r="O22" s="1165"/>
      <c r="P22" s="1139"/>
    </row>
    <row r="23" spans="1:16" ht="12" customHeight="1" x14ac:dyDescent="0.2">
      <c r="A23" s="1139"/>
      <c r="B23" s="1143"/>
      <c r="C23" s="757" t="s">
        <v>157</v>
      </c>
      <c r="D23" s="1135"/>
      <c r="E23" s="1566">
        <v>11.7</v>
      </c>
      <c r="F23" s="1566"/>
      <c r="G23" s="1566">
        <v>9.8000000000000007</v>
      </c>
      <c r="H23" s="1566"/>
      <c r="I23" s="1566">
        <v>9.6999999999999993</v>
      </c>
      <c r="J23" s="1566"/>
      <c r="K23" s="1566">
        <v>9.6</v>
      </c>
      <c r="L23" s="1566"/>
      <c r="M23" s="1567">
        <v>9.5</v>
      </c>
      <c r="N23" s="1567"/>
      <c r="O23" s="1165"/>
      <c r="P23" s="1139"/>
    </row>
    <row r="24" spans="1:16" ht="12" customHeight="1" x14ac:dyDescent="0.2">
      <c r="A24" s="1139"/>
      <c r="B24" s="1143"/>
      <c r="C24" s="757" t="s">
        <v>158</v>
      </c>
      <c r="D24" s="1135"/>
      <c r="E24" s="1566">
        <v>10.3</v>
      </c>
      <c r="F24" s="1566"/>
      <c r="G24" s="1566">
        <v>9.5</v>
      </c>
      <c r="H24" s="1566"/>
      <c r="I24" s="1566">
        <v>9</v>
      </c>
      <c r="J24" s="1566"/>
      <c r="K24" s="1566">
        <v>8.6999999999999993</v>
      </c>
      <c r="L24" s="1566"/>
      <c r="M24" s="1567">
        <v>8.5</v>
      </c>
      <c r="N24" s="1567"/>
      <c r="O24" s="1165"/>
      <c r="P24" s="1139"/>
    </row>
    <row r="25" spans="1:16" s="1239" customFormat="1" ht="17.25" customHeight="1" x14ac:dyDescent="0.2">
      <c r="A25" s="1238"/>
      <c r="B25" s="1152"/>
      <c r="C25" s="757" t="s">
        <v>187</v>
      </c>
      <c r="D25" s="1164"/>
      <c r="E25" s="1566">
        <v>13.3</v>
      </c>
      <c r="F25" s="1566"/>
      <c r="G25" s="1566">
        <v>11.6</v>
      </c>
      <c r="H25" s="1566"/>
      <c r="I25" s="1566">
        <v>11.8</v>
      </c>
      <c r="J25" s="1566"/>
      <c r="K25" s="1566">
        <v>11.5</v>
      </c>
      <c r="L25" s="1566"/>
      <c r="M25" s="1567">
        <v>10.9</v>
      </c>
      <c r="N25" s="1567"/>
      <c r="O25" s="1145"/>
      <c r="P25" s="1238"/>
    </row>
    <row r="26" spans="1:16" s="1239" customFormat="1" ht="12" customHeight="1" x14ac:dyDescent="0.2">
      <c r="A26" s="1238"/>
      <c r="B26" s="1152"/>
      <c r="C26" s="757" t="s">
        <v>188</v>
      </c>
      <c r="D26" s="1164"/>
      <c r="E26" s="1566">
        <v>9.3000000000000007</v>
      </c>
      <c r="F26" s="1566"/>
      <c r="G26" s="1566">
        <v>8.4</v>
      </c>
      <c r="H26" s="1566"/>
      <c r="I26" s="1566">
        <v>8</v>
      </c>
      <c r="J26" s="1566"/>
      <c r="K26" s="1566">
        <v>7.9</v>
      </c>
      <c r="L26" s="1566"/>
      <c r="M26" s="1567">
        <v>8.1</v>
      </c>
      <c r="N26" s="1567"/>
      <c r="O26" s="1145"/>
      <c r="P26" s="1238"/>
    </row>
    <row r="27" spans="1:16" s="1239" customFormat="1" ht="12" customHeight="1" x14ac:dyDescent="0.2">
      <c r="A27" s="1238"/>
      <c r="B27" s="1152"/>
      <c r="C27" s="757" t="s">
        <v>189</v>
      </c>
      <c r="D27" s="1164"/>
      <c r="E27" s="1566">
        <v>13.7</v>
      </c>
      <c r="F27" s="1566"/>
      <c r="G27" s="1566">
        <v>11.6</v>
      </c>
      <c r="H27" s="1566"/>
      <c r="I27" s="1566">
        <v>10.9</v>
      </c>
      <c r="J27" s="1566"/>
      <c r="K27" s="1566">
        <v>11.4</v>
      </c>
      <c r="L27" s="1566"/>
      <c r="M27" s="1567">
        <v>10.8</v>
      </c>
      <c r="N27" s="1567"/>
      <c r="O27" s="1145"/>
      <c r="P27" s="1238"/>
    </row>
    <row r="28" spans="1:16" s="1239" customFormat="1" ht="12" customHeight="1" x14ac:dyDescent="0.2">
      <c r="A28" s="1238"/>
      <c r="B28" s="1152"/>
      <c r="C28" s="757" t="s">
        <v>190</v>
      </c>
      <c r="D28" s="1164"/>
      <c r="E28" s="1566">
        <v>12.6</v>
      </c>
      <c r="F28" s="1566"/>
      <c r="G28" s="1566">
        <v>12.7</v>
      </c>
      <c r="H28" s="1566"/>
      <c r="I28" s="1566">
        <v>12</v>
      </c>
      <c r="J28" s="1566"/>
      <c r="K28" s="1566">
        <v>11</v>
      </c>
      <c r="L28" s="1566"/>
      <c r="M28" s="1567">
        <v>9</v>
      </c>
      <c r="N28" s="1567"/>
      <c r="O28" s="1145"/>
      <c r="P28" s="1238"/>
    </row>
    <row r="29" spans="1:16" s="1239" customFormat="1" ht="12" customHeight="1" x14ac:dyDescent="0.2">
      <c r="A29" s="1238"/>
      <c r="B29" s="1152"/>
      <c r="C29" s="757" t="s">
        <v>191</v>
      </c>
      <c r="D29" s="1164"/>
      <c r="E29" s="1566">
        <v>12.2</v>
      </c>
      <c r="F29" s="1566"/>
      <c r="G29" s="1566">
        <v>8.1</v>
      </c>
      <c r="H29" s="1566"/>
      <c r="I29" s="1566">
        <v>7.3</v>
      </c>
      <c r="J29" s="1566"/>
      <c r="K29" s="1566">
        <v>9.4</v>
      </c>
      <c r="L29" s="1566"/>
      <c r="M29" s="1567">
        <v>10.6</v>
      </c>
      <c r="N29" s="1567"/>
      <c r="O29" s="1145"/>
      <c r="P29" s="1238"/>
    </row>
    <row r="30" spans="1:16" s="1239" customFormat="1" ht="12" customHeight="1" x14ac:dyDescent="0.2">
      <c r="A30" s="1238"/>
      <c r="B30" s="1152"/>
      <c r="C30" s="757" t="s">
        <v>130</v>
      </c>
      <c r="D30" s="1164"/>
      <c r="E30" s="1566">
        <v>12.4</v>
      </c>
      <c r="F30" s="1566"/>
      <c r="G30" s="1566">
        <v>11</v>
      </c>
      <c r="H30" s="1566"/>
      <c r="I30" s="1566">
        <v>10.7</v>
      </c>
      <c r="J30" s="1566"/>
      <c r="K30" s="1566">
        <v>10.4</v>
      </c>
      <c r="L30" s="1566"/>
      <c r="M30" s="1567">
        <v>9.3000000000000007</v>
      </c>
      <c r="N30" s="1567"/>
      <c r="O30" s="1145"/>
      <c r="P30" s="1238"/>
    </row>
    <row r="31" spans="1:16" s="1239" customFormat="1" ht="12" customHeight="1" x14ac:dyDescent="0.2">
      <c r="A31" s="1238"/>
      <c r="B31" s="1152"/>
      <c r="C31" s="757" t="s">
        <v>131</v>
      </c>
      <c r="D31" s="1164"/>
      <c r="E31" s="1566">
        <v>14.3</v>
      </c>
      <c r="F31" s="1566"/>
      <c r="G31" s="1566">
        <v>13</v>
      </c>
      <c r="H31" s="1566"/>
      <c r="I31" s="1566">
        <v>13.2</v>
      </c>
      <c r="J31" s="1566"/>
      <c r="K31" s="1566">
        <v>11</v>
      </c>
      <c r="L31" s="1566"/>
      <c r="M31" s="1567">
        <v>12.5</v>
      </c>
      <c r="N31" s="1567"/>
      <c r="O31" s="1145"/>
      <c r="P31" s="1238"/>
    </row>
    <row r="32" spans="1:16" ht="17.25" customHeight="1" x14ac:dyDescent="0.2">
      <c r="A32" s="1139"/>
      <c r="B32" s="1143"/>
      <c r="C32" s="1523" t="s">
        <v>192</v>
      </c>
      <c r="D32" s="1523"/>
      <c r="E32" s="1564">
        <v>7.4</v>
      </c>
      <c r="F32" s="1564"/>
      <c r="G32" s="1564">
        <v>6.9</v>
      </c>
      <c r="H32" s="1564"/>
      <c r="I32" s="1564">
        <v>6.7</v>
      </c>
      <c r="J32" s="1564"/>
      <c r="K32" s="1564">
        <v>6.5</v>
      </c>
      <c r="L32" s="1564"/>
      <c r="M32" s="1565">
        <v>6</v>
      </c>
      <c r="N32" s="1565"/>
      <c r="O32" s="1165"/>
      <c r="P32" s="1139"/>
    </row>
    <row r="33" spans="1:16" s="1239" customFormat="1" ht="12.75" customHeight="1" x14ac:dyDescent="0.2">
      <c r="A33" s="1238"/>
      <c r="B33" s="1240"/>
      <c r="C33" s="757" t="s">
        <v>72</v>
      </c>
      <c r="D33" s="1164"/>
      <c r="E33" s="1542">
        <v>7.6</v>
      </c>
      <c r="F33" s="1542"/>
      <c r="G33" s="1542">
        <v>7.3</v>
      </c>
      <c r="H33" s="1542"/>
      <c r="I33" s="1542">
        <v>6.6</v>
      </c>
      <c r="J33" s="1542"/>
      <c r="K33" s="1542">
        <v>6.7</v>
      </c>
      <c r="L33" s="1542"/>
      <c r="M33" s="1543">
        <v>5.8</v>
      </c>
      <c r="N33" s="1543"/>
      <c r="O33" s="1145"/>
      <c r="P33" s="1238"/>
    </row>
    <row r="34" spans="1:16" s="1239" customFormat="1" ht="12.75" customHeight="1" x14ac:dyDescent="0.2">
      <c r="A34" s="1238"/>
      <c r="B34" s="1240"/>
      <c r="C34" s="757" t="s">
        <v>71</v>
      </c>
      <c r="D34" s="1164"/>
      <c r="E34" s="1542">
        <v>7.1</v>
      </c>
      <c r="F34" s="1542"/>
      <c r="G34" s="1542">
        <v>6.6</v>
      </c>
      <c r="H34" s="1542"/>
      <c r="I34" s="1542">
        <v>6.7</v>
      </c>
      <c r="J34" s="1542"/>
      <c r="K34" s="1542">
        <v>6.3</v>
      </c>
      <c r="L34" s="1542"/>
      <c r="M34" s="1543">
        <v>6.1</v>
      </c>
      <c r="N34" s="1543"/>
      <c r="O34" s="1145"/>
      <c r="P34" s="1238"/>
    </row>
    <row r="35" spans="1:16" s="1237" customFormat="1" ht="13.5" customHeight="1" x14ac:dyDescent="0.2">
      <c r="A35" s="1234"/>
      <c r="B35" s="1235"/>
      <c r="C35" s="1134" t="s">
        <v>193</v>
      </c>
      <c r="D35" s="1236"/>
      <c r="E35" s="1562">
        <v>-0.5</v>
      </c>
      <c r="F35" s="1562"/>
      <c r="G35" s="1562">
        <v>-0.70000000000000018</v>
      </c>
      <c r="H35" s="1562"/>
      <c r="I35" s="1562">
        <v>0.10000000000000053</v>
      </c>
      <c r="J35" s="1562"/>
      <c r="K35" s="1562">
        <v>-0.40000000000000036</v>
      </c>
      <c r="L35" s="1562"/>
      <c r="M35" s="1563">
        <v>0.29999999999999982</v>
      </c>
      <c r="N35" s="1563"/>
      <c r="O35" s="1236"/>
      <c r="P35" s="1234"/>
    </row>
    <row r="36" spans="1:16" ht="10.5" customHeight="1" thickBot="1" x14ac:dyDescent="0.25">
      <c r="A36" s="1139"/>
      <c r="B36" s="1143"/>
      <c r="C36" s="1172"/>
      <c r="D36" s="1241"/>
      <c r="E36" s="1241"/>
      <c r="F36" s="1241"/>
      <c r="G36" s="1241"/>
      <c r="H36" s="1241"/>
      <c r="I36" s="1241"/>
      <c r="J36" s="1241"/>
      <c r="K36" s="1241"/>
      <c r="L36" s="1241"/>
      <c r="M36" s="1530"/>
      <c r="N36" s="1530"/>
      <c r="O36" s="1165"/>
      <c r="P36" s="1139"/>
    </row>
    <row r="37" spans="1:16" s="1151" customFormat="1" ht="13.5" customHeight="1" thickBot="1" x14ac:dyDescent="0.25">
      <c r="A37" s="1146"/>
      <c r="B37" s="1147"/>
      <c r="C37" s="1148" t="s">
        <v>510</v>
      </c>
      <c r="D37" s="1149"/>
      <c r="E37" s="1149"/>
      <c r="F37" s="1149"/>
      <c r="G37" s="1149"/>
      <c r="H37" s="1149"/>
      <c r="I37" s="1149"/>
      <c r="J37" s="1149"/>
      <c r="K37" s="1149"/>
      <c r="L37" s="1149"/>
      <c r="M37" s="1149"/>
      <c r="N37" s="1150"/>
      <c r="O37" s="1165"/>
      <c r="P37" s="1146"/>
    </row>
    <row r="38" spans="1:16" s="1151" customFormat="1" ht="3.75" customHeight="1" x14ac:dyDescent="0.2">
      <c r="A38" s="1146"/>
      <c r="B38" s="1147"/>
      <c r="C38" s="1525" t="s">
        <v>69</v>
      </c>
      <c r="D38" s="1525"/>
      <c r="E38" s="1173"/>
      <c r="F38" s="1173"/>
      <c r="G38" s="1173"/>
      <c r="H38" s="1173"/>
      <c r="I38" s="1173"/>
      <c r="J38" s="1173"/>
      <c r="K38" s="1173"/>
      <c r="L38" s="1173"/>
      <c r="M38" s="1173"/>
      <c r="N38" s="1173"/>
      <c r="O38" s="1165"/>
      <c r="P38" s="1146"/>
    </row>
    <row r="39" spans="1:16" ht="12.75" customHeight="1" x14ac:dyDescent="0.2">
      <c r="A39" s="1139"/>
      <c r="B39" s="1143"/>
      <c r="C39" s="1525"/>
      <c r="D39" s="1525"/>
      <c r="E39" s="1154" t="s">
        <v>34</v>
      </c>
      <c r="F39" s="1155" t="s">
        <v>34</v>
      </c>
      <c r="G39" s="1154" t="s">
        <v>34</v>
      </c>
      <c r="H39" s="1155" t="s">
        <v>600</v>
      </c>
      <c r="I39" s="1156"/>
      <c r="J39" s="1155" t="s">
        <v>34</v>
      </c>
      <c r="K39" s="1157" t="s">
        <v>34</v>
      </c>
      <c r="L39" s="1158" t="s">
        <v>34</v>
      </c>
      <c r="M39" s="1158" t="s">
        <v>601</v>
      </c>
      <c r="N39" s="1159"/>
      <c r="O39" s="1135"/>
      <c r="P39" s="1146"/>
    </row>
    <row r="40" spans="1:16" ht="12.75" customHeight="1" x14ac:dyDescent="0.2">
      <c r="A40" s="1139"/>
      <c r="B40" s="1143"/>
      <c r="C40" s="1160"/>
      <c r="D40" s="1160"/>
      <c r="E40" s="1526" t="str">
        <f>+E7</f>
        <v>1.º trimestre</v>
      </c>
      <c r="F40" s="1526"/>
      <c r="G40" s="1526" t="str">
        <f>+G7</f>
        <v>2.º trimestre</v>
      </c>
      <c r="H40" s="1526"/>
      <c r="I40" s="1526" t="str">
        <f>+I7</f>
        <v>3.º trimestre</v>
      </c>
      <c r="J40" s="1526"/>
      <c r="K40" s="1526" t="str">
        <f>+K7</f>
        <v>4.º trimestre</v>
      </c>
      <c r="L40" s="1526"/>
      <c r="M40" s="1526" t="str">
        <f>+M7</f>
        <v>1.º trimestre</v>
      </c>
      <c r="N40" s="1526"/>
      <c r="O40" s="1242"/>
      <c r="P40" s="1139"/>
    </row>
    <row r="41" spans="1:16" ht="15" customHeight="1" x14ac:dyDescent="0.2">
      <c r="A41" s="1139"/>
      <c r="B41" s="1143"/>
      <c r="C41" s="1523" t="s">
        <v>180</v>
      </c>
      <c r="D41" s="1523"/>
      <c r="E41" s="1560">
        <v>100</v>
      </c>
      <c r="F41" s="1560"/>
      <c r="G41" s="1560">
        <v>100</v>
      </c>
      <c r="H41" s="1560"/>
      <c r="I41" s="1560">
        <v>100</v>
      </c>
      <c r="J41" s="1560"/>
      <c r="K41" s="1561">
        <v>100</v>
      </c>
      <c r="L41" s="1561"/>
      <c r="M41" s="1561">
        <v>100</v>
      </c>
      <c r="N41" s="1561"/>
      <c r="O41" s="1243"/>
      <c r="P41" s="1139"/>
    </row>
    <row r="42" spans="1:16" s="1206" customFormat="1" ht="11.25" customHeight="1" x14ac:dyDescent="0.2">
      <c r="A42" s="1203"/>
      <c r="B42" s="1152"/>
      <c r="C42" s="760"/>
      <c r="D42" s="757" t="s">
        <v>71</v>
      </c>
      <c r="E42" s="1557">
        <v>49.062792877225867</v>
      </c>
      <c r="F42" s="1557"/>
      <c r="G42" s="1557">
        <v>49.043447166100492</v>
      </c>
      <c r="H42" s="1557"/>
      <c r="I42" s="1557">
        <v>49.572338489535937</v>
      </c>
      <c r="J42" s="1557"/>
      <c r="K42" s="1557">
        <v>49.226804123711332</v>
      </c>
      <c r="L42" s="1557"/>
      <c r="M42" s="1557">
        <v>50.639435006680664</v>
      </c>
      <c r="N42" s="1557"/>
      <c r="O42" s="1242"/>
      <c r="P42" s="1203"/>
    </row>
    <row r="43" spans="1:16" ht="11.25" customHeight="1" x14ac:dyDescent="0.2">
      <c r="A43" s="1139"/>
      <c r="B43" s="1143"/>
      <c r="C43" s="1244"/>
      <c r="D43" s="757" t="s">
        <v>156</v>
      </c>
      <c r="E43" s="1557">
        <v>17.728834739144016</v>
      </c>
      <c r="F43" s="1557"/>
      <c r="G43" s="1557">
        <v>17.057035580189524</v>
      </c>
      <c r="H43" s="1557"/>
      <c r="I43" s="1557">
        <v>17.561419472247497</v>
      </c>
      <c r="J43" s="1557"/>
      <c r="K43" s="1557">
        <v>18.740795287187037</v>
      </c>
      <c r="L43" s="1557"/>
      <c r="M43" s="1557">
        <v>17.484252719984731</v>
      </c>
      <c r="N43" s="1557"/>
      <c r="O43" s="1243"/>
      <c r="P43" s="1139"/>
    </row>
    <row r="44" spans="1:16" s="1181" customFormat="1" ht="13.5" customHeight="1" x14ac:dyDescent="0.2">
      <c r="A44" s="1178"/>
      <c r="B44" s="1179"/>
      <c r="C44" s="757" t="s">
        <v>187</v>
      </c>
      <c r="D44" s="763"/>
      <c r="E44" s="1559">
        <v>37.347703842549201</v>
      </c>
      <c r="F44" s="1559"/>
      <c r="G44" s="1559">
        <v>37.600572143751123</v>
      </c>
      <c r="H44" s="1559"/>
      <c r="I44" s="1559">
        <v>39.199272065514108</v>
      </c>
      <c r="J44" s="1559"/>
      <c r="K44" s="1559">
        <v>38.365243004418261</v>
      </c>
      <c r="L44" s="1559"/>
      <c r="M44" s="1559">
        <v>37.984348158045428</v>
      </c>
      <c r="N44" s="1559"/>
      <c r="O44" s="1245"/>
      <c r="P44" s="1178"/>
    </row>
    <row r="45" spans="1:16" s="1206" customFormat="1" ht="11.25" customHeight="1" x14ac:dyDescent="0.2">
      <c r="A45" s="1203"/>
      <c r="B45" s="1152"/>
      <c r="C45" s="760"/>
      <c r="D45" s="1134" t="s">
        <v>71</v>
      </c>
      <c r="E45" s="1557">
        <v>48.682559598494358</v>
      </c>
      <c r="F45" s="1557"/>
      <c r="G45" s="1557">
        <v>50.261531145981934</v>
      </c>
      <c r="H45" s="1557"/>
      <c r="I45" s="1557">
        <v>51.532033426183844</v>
      </c>
      <c r="J45" s="1557"/>
      <c r="K45" s="1557">
        <v>49.184261036468328</v>
      </c>
      <c r="L45" s="1557"/>
      <c r="M45" s="1557">
        <v>54.422110552763812</v>
      </c>
      <c r="N45" s="1557"/>
      <c r="O45" s="1188"/>
      <c r="P45" s="1203"/>
    </row>
    <row r="46" spans="1:16" s="1181" customFormat="1" ht="11.25" customHeight="1" x14ac:dyDescent="0.2">
      <c r="A46" s="1178"/>
      <c r="B46" s="1179"/>
      <c r="C46" s="757"/>
      <c r="D46" s="1134" t="s">
        <v>156</v>
      </c>
      <c r="E46" s="1557">
        <v>18.318695106649937</v>
      </c>
      <c r="F46" s="1557"/>
      <c r="G46" s="1557">
        <v>17.356157869709936</v>
      </c>
      <c r="H46" s="1557"/>
      <c r="I46" s="1557">
        <v>16.527390900649955</v>
      </c>
      <c r="J46" s="1557"/>
      <c r="K46" s="1557">
        <v>19.625719769673701</v>
      </c>
      <c r="L46" s="1557"/>
      <c r="M46" s="1557">
        <v>18.693467336683419</v>
      </c>
      <c r="N46" s="1557"/>
      <c r="O46" s="1245"/>
      <c r="P46" s="1178"/>
    </row>
    <row r="47" spans="1:16" s="1181" customFormat="1" ht="13.5" customHeight="1" x14ac:dyDescent="0.2">
      <c r="A47" s="1178"/>
      <c r="B47" s="1179"/>
      <c r="C47" s="757" t="s">
        <v>188</v>
      </c>
      <c r="D47" s="763"/>
      <c r="E47" s="1559">
        <v>16.494845360824741</v>
      </c>
      <c r="F47" s="1559"/>
      <c r="G47" s="1559">
        <v>17.074915072411944</v>
      </c>
      <c r="H47" s="1559"/>
      <c r="I47" s="1559">
        <v>16.815286624203825</v>
      </c>
      <c r="J47" s="1559"/>
      <c r="K47" s="1559">
        <v>16.660530191458026</v>
      </c>
      <c r="L47" s="1559"/>
      <c r="M47" s="1559">
        <v>17.560603168543615</v>
      </c>
      <c r="N47" s="1559"/>
      <c r="O47" s="1245"/>
      <c r="P47" s="1178"/>
    </row>
    <row r="48" spans="1:16" s="1206" customFormat="1" ht="11.25" customHeight="1" x14ac:dyDescent="0.2">
      <c r="A48" s="1203"/>
      <c r="B48" s="1152"/>
      <c r="C48" s="760"/>
      <c r="D48" s="1134" t="s">
        <v>71</v>
      </c>
      <c r="E48" s="1557">
        <v>50.852272727272727</v>
      </c>
      <c r="F48" s="1557"/>
      <c r="G48" s="1557">
        <v>52.251308900523561</v>
      </c>
      <c r="H48" s="1557"/>
      <c r="I48" s="1557">
        <v>49.025974025974016</v>
      </c>
      <c r="J48" s="1557"/>
      <c r="K48" s="1557">
        <v>54.033149171270708</v>
      </c>
      <c r="L48" s="1557"/>
      <c r="M48" s="1557">
        <v>47.5</v>
      </c>
      <c r="N48" s="1557"/>
      <c r="O48" s="1188"/>
      <c r="P48" s="1203"/>
    </row>
    <row r="49" spans="1:16" s="1181" customFormat="1" ht="11.25" customHeight="1" x14ac:dyDescent="0.2">
      <c r="A49" s="1178"/>
      <c r="B49" s="1179"/>
      <c r="C49" s="757"/>
      <c r="D49" s="1134" t="s">
        <v>156</v>
      </c>
      <c r="E49" s="1557">
        <v>20.075757575757578</v>
      </c>
      <c r="F49" s="1557"/>
      <c r="G49" s="1557">
        <v>18.1151832460733</v>
      </c>
      <c r="H49" s="1557"/>
      <c r="I49" s="1557">
        <v>23.376623376623375</v>
      </c>
      <c r="J49" s="1557"/>
      <c r="K49" s="1557">
        <v>22.541436464088395</v>
      </c>
      <c r="L49" s="1557"/>
      <c r="M49" s="1557">
        <v>21.086956521739129</v>
      </c>
      <c r="N49" s="1557"/>
      <c r="O49" s="1245"/>
      <c r="P49" s="1178"/>
    </row>
    <row r="50" spans="1:16" s="1181" customFormat="1" ht="13.5" customHeight="1" x14ac:dyDescent="0.2">
      <c r="A50" s="1178"/>
      <c r="B50" s="1179"/>
      <c r="C50" s="757" t="s">
        <v>59</v>
      </c>
      <c r="D50" s="763"/>
      <c r="E50" s="1559">
        <v>29.959387691346457</v>
      </c>
      <c r="F50" s="1559"/>
      <c r="G50" s="1559">
        <v>28.875379939209729</v>
      </c>
      <c r="H50" s="1559"/>
      <c r="I50" s="1559">
        <v>27.716105550500458</v>
      </c>
      <c r="J50" s="1559"/>
      <c r="K50" s="1559">
        <v>29.363033873343149</v>
      </c>
      <c r="L50" s="1559"/>
      <c r="M50" s="1559">
        <v>28.669593433861422</v>
      </c>
      <c r="N50" s="1559"/>
      <c r="O50" s="1180"/>
      <c r="P50" s="1178"/>
    </row>
    <row r="51" spans="1:16" s="1206" customFormat="1" ht="11.25" customHeight="1" x14ac:dyDescent="0.2">
      <c r="A51" s="1203"/>
      <c r="B51" s="1152"/>
      <c r="C51" s="760"/>
      <c r="D51" s="1134" t="s">
        <v>71</v>
      </c>
      <c r="E51" s="1557">
        <v>48.957247132429615</v>
      </c>
      <c r="F51" s="1557"/>
      <c r="G51" s="1557">
        <v>47.182662538699695</v>
      </c>
      <c r="H51" s="1557"/>
      <c r="I51" s="1557">
        <v>47.60341431385423</v>
      </c>
      <c r="J51" s="1557"/>
      <c r="K51" s="1557">
        <v>48.589341692789965</v>
      </c>
      <c r="L51" s="1557"/>
      <c r="M51" s="1557">
        <v>50</v>
      </c>
      <c r="N51" s="1557"/>
      <c r="O51" s="1160"/>
      <c r="P51" s="1203"/>
    </row>
    <row r="52" spans="1:16" s="1181" customFormat="1" ht="11.25" customHeight="1" x14ac:dyDescent="0.2">
      <c r="A52" s="1178"/>
      <c r="B52" s="1179"/>
      <c r="C52" s="757"/>
      <c r="D52" s="1134" t="s">
        <v>156</v>
      </c>
      <c r="E52" s="1557">
        <v>15.432742440041711</v>
      </c>
      <c r="F52" s="1557"/>
      <c r="G52" s="1557">
        <v>15.232198142414862</v>
      </c>
      <c r="H52" s="1557"/>
      <c r="I52" s="1557">
        <v>15.036112934996716</v>
      </c>
      <c r="J52" s="1557"/>
      <c r="K52" s="1557">
        <v>15.548589341692789</v>
      </c>
      <c r="L52" s="1557"/>
      <c r="M52" s="1557">
        <v>13.11584553928096</v>
      </c>
      <c r="N52" s="1557"/>
      <c r="O52" s="1180"/>
      <c r="P52" s="1178"/>
    </row>
    <row r="53" spans="1:16" s="1181" customFormat="1" ht="13.5" customHeight="1" x14ac:dyDescent="0.2">
      <c r="A53" s="1178"/>
      <c r="B53" s="1179"/>
      <c r="C53" s="757" t="s">
        <v>190</v>
      </c>
      <c r="D53" s="763"/>
      <c r="E53" s="1559">
        <v>6.7322711652608556</v>
      </c>
      <c r="F53" s="1559"/>
      <c r="G53" s="1559">
        <v>7.7418201323082432</v>
      </c>
      <c r="H53" s="1559"/>
      <c r="I53" s="1559">
        <v>7.6615104640582352</v>
      </c>
      <c r="J53" s="1559"/>
      <c r="K53" s="1559">
        <v>6.8851251840942558</v>
      </c>
      <c r="L53" s="1559"/>
      <c r="M53" s="1559">
        <v>5.8980721511738876</v>
      </c>
      <c r="N53" s="1559"/>
      <c r="O53" s="1180"/>
      <c r="P53" s="1178"/>
    </row>
    <row r="54" spans="1:16" s="1206" customFormat="1" ht="11.25" customHeight="1" x14ac:dyDescent="0.2">
      <c r="A54" s="1203"/>
      <c r="B54" s="1246"/>
      <c r="C54" s="760"/>
      <c r="D54" s="1134" t="s">
        <v>71</v>
      </c>
      <c r="E54" s="1557">
        <v>50.11600928074246</v>
      </c>
      <c r="F54" s="1557"/>
      <c r="G54" s="1557">
        <v>49.191685912240189</v>
      </c>
      <c r="H54" s="1557"/>
      <c r="I54" s="1557">
        <v>56.532066508313541</v>
      </c>
      <c r="J54" s="1557"/>
      <c r="K54" s="1557">
        <v>49.197860962566843</v>
      </c>
      <c r="L54" s="1557"/>
      <c r="M54" s="1557">
        <v>46.925566343042071</v>
      </c>
      <c r="N54" s="1557"/>
      <c r="O54" s="1160"/>
      <c r="P54" s="1203"/>
    </row>
    <row r="55" spans="1:16" s="1181" customFormat="1" ht="11.25" customHeight="1" x14ac:dyDescent="0.2">
      <c r="A55" s="1178"/>
      <c r="B55" s="1179"/>
      <c r="C55" s="757"/>
      <c r="D55" s="1134" t="s">
        <v>156</v>
      </c>
      <c r="E55" s="1557">
        <v>16.009280742459396</v>
      </c>
      <c r="F55" s="1557"/>
      <c r="G55" s="1557">
        <v>15.473441108545035</v>
      </c>
      <c r="H55" s="1557"/>
      <c r="I55" s="1557">
        <v>15.201900237529692</v>
      </c>
      <c r="J55" s="1557"/>
      <c r="K55" s="1557">
        <v>16.310160427807485</v>
      </c>
      <c r="L55" s="1557"/>
      <c r="M55" s="1557">
        <v>16.828478964401299</v>
      </c>
      <c r="N55" s="1557"/>
      <c r="O55" s="1180"/>
      <c r="P55" s="1178"/>
    </row>
    <row r="56" spans="1:16" s="1181" customFormat="1" ht="13.5" customHeight="1" x14ac:dyDescent="0.2">
      <c r="A56" s="1178"/>
      <c r="B56" s="1179"/>
      <c r="C56" s="757" t="s">
        <v>191</v>
      </c>
      <c r="D56" s="763"/>
      <c r="E56" s="1559">
        <v>4.1705716963448918</v>
      </c>
      <c r="F56" s="1559"/>
      <c r="G56" s="1559">
        <v>3.2540675844806008</v>
      </c>
      <c r="H56" s="1559"/>
      <c r="I56" s="1559">
        <v>3.0755232029117376</v>
      </c>
      <c r="J56" s="1559"/>
      <c r="K56" s="1559">
        <v>3.8107511045655373</v>
      </c>
      <c r="L56" s="1559"/>
      <c r="M56" s="1559">
        <v>4.5810269135331172</v>
      </c>
      <c r="N56" s="1559"/>
      <c r="O56" s="1180"/>
      <c r="P56" s="1178"/>
    </row>
    <row r="57" spans="1:16" s="1206" customFormat="1" ht="11.25" customHeight="1" x14ac:dyDescent="0.2">
      <c r="A57" s="1203"/>
      <c r="B57" s="1246"/>
      <c r="C57" s="760"/>
      <c r="D57" s="1134" t="s">
        <v>71</v>
      </c>
      <c r="E57" s="1557">
        <v>46.441947565543074</v>
      </c>
      <c r="F57" s="1557"/>
      <c r="G57" s="1557">
        <v>50</v>
      </c>
      <c r="H57" s="1557"/>
      <c r="I57" s="1557">
        <v>40.236686390532547</v>
      </c>
      <c r="J57" s="1557"/>
      <c r="K57" s="1557">
        <v>43.961352657004831</v>
      </c>
      <c r="L57" s="1557"/>
      <c r="M57" s="1557">
        <v>44.166666666666664</v>
      </c>
      <c r="N57" s="1557"/>
      <c r="O57" s="1160"/>
      <c r="P57" s="1203"/>
    </row>
    <row r="58" spans="1:16" s="1181" customFormat="1" ht="11.25" customHeight="1" x14ac:dyDescent="0.2">
      <c r="A58" s="1178"/>
      <c r="B58" s="1179"/>
      <c r="C58" s="757"/>
      <c r="D58" s="1134" t="s">
        <v>156</v>
      </c>
      <c r="E58" s="1557">
        <v>16.479400749063672</v>
      </c>
      <c r="F58" s="1557"/>
      <c r="G58" s="1557">
        <v>18.681318681318682</v>
      </c>
      <c r="H58" s="1557"/>
      <c r="I58" s="1557">
        <v>16.568047337278109</v>
      </c>
      <c r="J58" s="1557"/>
      <c r="K58" s="1557">
        <v>18.357487922705314</v>
      </c>
      <c r="L58" s="1557"/>
      <c r="M58" s="1557">
        <v>17.916666666666668</v>
      </c>
      <c r="N58" s="1557"/>
      <c r="O58" s="1180"/>
      <c r="P58" s="1178"/>
    </row>
    <row r="59" spans="1:16" s="1181" customFormat="1" ht="13.5" customHeight="1" x14ac:dyDescent="0.2">
      <c r="A59" s="1178"/>
      <c r="B59" s="1179"/>
      <c r="C59" s="757" t="s">
        <v>130</v>
      </c>
      <c r="D59" s="763"/>
      <c r="E59" s="1559">
        <v>2.3430178069353325</v>
      </c>
      <c r="F59" s="1559"/>
      <c r="G59" s="1559">
        <v>2.3779724655819781</v>
      </c>
      <c r="H59" s="1559"/>
      <c r="I59" s="1559">
        <v>2.3657870791628755</v>
      </c>
      <c r="J59" s="1559"/>
      <c r="K59" s="1559">
        <v>2.3195876288659791</v>
      </c>
      <c r="L59" s="1559"/>
      <c r="M59" s="1559">
        <v>2.1950753960679519</v>
      </c>
      <c r="N59" s="1559"/>
      <c r="O59" s="1180"/>
      <c r="P59" s="1178"/>
    </row>
    <row r="60" spans="1:16" s="1206" customFormat="1" ht="11.25" customHeight="1" x14ac:dyDescent="0.2">
      <c r="A60" s="1203"/>
      <c r="B60" s="1246"/>
      <c r="C60" s="760"/>
      <c r="D60" s="1134" t="s">
        <v>71</v>
      </c>
      <c r="E60" s="1557">
        <v>46</v>
      </c>
      <c r="F60" s="1557"/>
      <c r="G60" s="1557">
        <v>39.097744360902254</v>
      </c>
      <c r="H60" s="1557"/>
      <c r="I60" s="1557">
        <v>36.92307692307692</v>
      </c>
      <c r="J60" s="1557"/>
      <c r="K60" s="1557">
        <v>38.095238095238095</v>
      </c>
      <c r="L60" s="1557"/>
      <c r="M60" s="1557">
        <v>44.347826086956523</v>
      </c>
      <c r="N60" s="1557"/>
      <c r="O60" s="1160"/>
      <c r="P60" s="1203"/>
    </row>
    <row r="61" spans="1:16" s="1181" customFormat="1" ht="11.25" customHeight="1" x14ac:dyDescent="0.2">
      <c r="A61" s="1178"/>
      <c r="B61" s="1179"/>
      <c r="C61" s="757"/>
      <c r="D61" s="1134" t="s">
        <v>156</v>
      </c>
      <c r="E61" s="1557">
        <v>26</v>
      </c>
      <c r="F61" s="1557"/>
      <c r="G61" s="1557">
        <v>28.571428571428569</v>
      </c>
      <c r="H61" s="1557"/>
      <c r="I61" s="1557">
        <v>27.692307692307693</v>
      </c>
      <c r="J61" s="1557"/>
      <c r="K61" s="1557">
        <v>23.015873015873016</v>
      </c>
      <c r="L61" s="1557"/>
      <c r="M61" s="1557">
        <v>29.565217391304348</v>
      </c>
      <c r="N61" s="1557"/>
      <c r="O61" s="1180"/>
      <c r="P61" s="1178"/>
    </row>
    <row r="62" spans="1:16" ht="13.5" customHeight="1" x14ac:dyDescent="0.2">
      <c r="A62" s="1139"/>
      <c r="B62" s="1179"/>
      <c r="C62" s="757" t="s">
        <v>131</v>
      </c>
      <c r="D62" s="763"/>
      <c r="E62" s="1559">
        <v>2.9522024367385189</v>
      </c>
      <c r="F62" s="1559"/>
      <c r="G62" s="1559">
        <v>3.075272662256392</v>
      </c>
      <c r="H62" s="1559"/>
      <c r="I62" s="1559">
        <v>3.1847133757961785</v>
      </c>
      <c r="J62" s="1559"/>
      <c r="K62" s="1559">
        <v>2.5957290132547861</v>
      </c>
      <c r="L62" s="1559"/>
      <c r="M62" s="1559">
        <v>3.1303683909142968</v>
      </c>
      <c r="N62" s="1559"/>
      <c r="O62" s="1165"/>
      <c r="P62" s="1139"/>
    </row>
    <row r="63" spans="1:16" s="1206" customFormat="1" ht="11.25" customHeight="1" x14ac:dyDescent="0.2">
      <c r="A63" s="1203"/>
      <c r="B63" s="1246"/>
      <c r="C63" s="760"/>
      <c r="D63" s="1134" t="s">
        <v>71</v>
      </c>
      <c r="E63" s="1557">
        <v>48.148148148148152</v>
      </c>
      <c r="F63" s="1557"/>
      <c r="G63" s="1557">
        <v>40.697674418604649</v>
      </c>
      <c r="H63" s="1557"/>
      <c r="I63" s="1557">
        <v>46.857142857142854</v>
      </c>
      <c r="J63" s="1557"/>
      <c r="K63" s="1557">
        <v>45.390070921985817</v>
      </c>
      <c r="L63" s="1557"/>
      <c r="M63" s="1557">
        <v>48.170731707317074</v>
      </c>
      <c r="N63" s="1557"/>
      <c r="O63" s="1160"/>
      <c r="P63" s="1203"/>
    </row>
    <row r="64" spans="1:16" ht="11.25" customHeight="1" x14ac:dyDescent="0.2">
      <c r="A64" s="1139"/>
      <c r="B64" s="1179"/>
      <c r="C64" s="757"/>
      <c r="D64" s="1134" t="s">
        <v>156</v>
      </c>
      <c r="E64" s="1557">
        <v>20.105820105820108</v>
      </c>
      <c r="F64" s="1557"/>
      <c r="G64" s="1557">
        <v>18.02325581395349</v>
      </c>
      <c r="H64" s="1557"/>
      <c r="I64" s="1557">
        <v>20.571428571428569</v>
      </c>
      <c r="J64" s="1557"/>
      <c r="K64" s="1557">
        <v>19.858156028368793</v>
      </c>
      <c r="L64" s="1557"/>
      <c r="M64" s="1557">
        <v>14.634146341463417</v>
      </c>
      <c r="N64" s="1557"/>
      <c r="O64" s="1165"/>
      <c r="P64" s="1139"/>
    </row>
    <row r="65" spans="1:16" s="838" customFormat="1" ht="12" customHeight="1" x14ac:dyDescent="0.2">
      <c r="A65" s="868"/>
      <c r="B65" s="869"/>
      <c r="C65" s="870" t="s">
        <v>420</v>
      </c>
      <c r="D65" s="871"/>
      <c r="E65" s="872"/>
      <c r="F65" s="1184"/>
      <c r="G65" s="872"/>
      <c r="H65" s="1184"/>
      <c r="I65" s="872"/>
      <c r="J65" s="1184"/>
      <c r="K65" s="872"/>
      <c r="L65" s="1184"/>
      <c r="M65" s="872"/>
      <c r="N65" s="1184"/>
      <c r="O65" s="873"/>
      <c r="P65" s="864"/>
    </row>
    <row r="66" spans="1:16" s="1249" customFormat="1" ht="13.5" customHeight="1" x14ac:dyDescent="0.2">
      <c r="A66" s="1247"/>
      <c r="B66" s="1179"/>
      <c r="C66" s="1186" t="s">
        <v>402</v>
      </c>
      <c r="D66" s="760"/>
      <c r="E66" s="1558" t="s">
        <v>88</v>
      </c>
      <c r="F66" s="1558"/>
      <c r="G66" s="1558"/>
      <c r="H66" s="1558"/>
      <c r="I66" s="1558"/>
      <c r="J66" s="1558"/>
      <c r="K66" s="1558"/>
      <c r="L66" s="1558"/>
      <c r="M66" s="1558"/>
      <c r="N66" s="1558"/>
      <c r="O66" s="1248"/>
      <c r="P66" s="1247"/>
    </row>
    <row r="67" spans="1:16" ht="13.5" customHeight="1" x14ac:dyDescent="0.2">
      <c r="A67" s="1139"/>
      <c r="B67" s="1250">
        <v>8</v>
      </c>
      <c r="C67" s="1524">
        <v>42917</v>
      </c>
      <c r="D67" s="1524"/>
      <c r="E67" s="1135"/>
      <c r="F67" s="1135"/>
      <c r="G67" s="1135"/>
      <c r="H67" s="1135"/>
      <c r="I67" s="1135"/>
      <c r="J67" s="1135"/>
      <c r="K67" s="1135"/>
      <c r="L67" s="1135"/>
      <c r="M67" s="1135"/>
      <c r="N67" s="1135"/>
      <c r="O67" s="1224"/>
      <c r="P67" s="1139"/>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74" t="s">
        <v>403</v>
      </c>
      <c r="C1" s="1574"/>
      <c r="D1" s="1574"/>
      <c r="E1" s="133"/>
      <c r="F1" s="133"/>
      <c r="G1" s="133"/>
      <c r="H1" s="133"/>
      <c r="I1" s="133"/>
      <c r="J1" s="133"/>
      <c r="K1" s="133"/>
      <c r="L1" s="133"/>
      <c r="M1" s="133"/>
      <c r="N1" s="133"/>
      <c r="O1" s="133"/>
      <c r="P1" s="133"/>
      <c r="Q1" s="133"/>
      <c r="R1" s="133"/>
      <c r="S1" s="131"/>
    </row>
    <row r="2" spans="1:19" ht="6" customHeight="1" x14ac:dyDescent="0.2">
      <c r="A2" s="131"/>
      <c r="B2" s="584"/>
      <c r="C2" s="584"/>
      <c r="D2" s="584"/>
      <c r="E2" s="218"/>
      <c r="F2" s="218"/>
      <c r="G2" s="218"/>
      <c r="H2" s="218"/>
      <c r="I2" s="218"/>
      <c r="J2" s="218"/>
      <c r="K2" s="218"/>
      <c r="L2" s="218"/>
      <c r="M2" s="218"/>
      <c r="N2" s="218"/>
      <c r="O2" s="218"/>
      <c r="P2" s="218"/>
      <c r="Q2" s="218"/>
      <c r="R2" s="219"/>
      <c r="S2" s="133"/>
    </row>
    <row r="3" spans="1:19" ht="10.5" customHeight="1" thickBot="1" x14ac:dyDescent="0.25">
      <c r="A3" s="131"/>
      <c r="B3" s="133"/>
      <c r="C3" s="133"/>
      <c r="D3" s="133"/>
      <c r="E3" s="555"/>
      <c r="F3" s="555"/>
      <c r="G3" s="133"/>
      <c r="H3" s="133"/>
      <c r="I3" s="133"/>
      <c r="J3" s="133"/>
      <c r="K3" s="133"/>
      <c r="L3" s="133"/>
      <c r="M3" s="133"/>
      <c r="N3" s="133"/>
      <c r="O3" s="133"/>
      <c r="P3" s="555"/>
      <c r="Q3" s="555" t="s">
        <v>70</v>
      </c>
      <c r="R3" s="220"/>
      <c r="S3" s="133"/>
    </row>
    <row r="4" spans="1:19" ht="13.5" customHeight="1" thickBot="1" x14ac:dyDescent="0.25">
      <c r="A4" s="131"/>
      <c r="B4" s="133"/>
      <c r="C4" s="380" t="s">
        <v>404</v>
      </c>
      <c r="D4" s="384"/>
      <c r="E4" s="385"/>
      <c r="F4" s="385"/>
      <c r="G4" s="385"/>
      <c r="H4" s="385"/>
      <c r="I4" s="385"/>
      <c r="J4" s="385"/>
      <c r="K4" s="385"/>
      <c r="L4" s="385"/>
      <c r="M4" s="385"/>
      <c r="N4" s="385"/>
      <c r="O4" s="385"/>
      <c r="P4" s="385"/>
      <c r="Q4" s="386"/>
      <c r="R4" s="220"/>
      <c r="S4" s="133"/>
    </row>
    <row r="5" spans="1:19" ht="12" customHeight="1" x14ac:dyDescent="0.2">
      <c r="A5" s="131"/>
      <c r="B5" s="133"/>
      <c r="C5" s="919" t="s">
        <v>78</v>
      </c>
      <c r="D5" s="919"/>
      <c r="E5" s="175"/>
      <c r="F5" s="175"/>
      <c r="G5" s="175"/>
      <c r="H5" s="175"/>
      <c r="I5" s="175"/>
      <c r="J5" s="175"/>
      <c r="K5" s="175"/>
      <c r="L5" s="175"/>
      <c r="M5" s="175"/>
      <c r="N5" s="175"/>
      <c r="O5" s="175"/>
      <c r="P5" s="175"/>
      <c r="Q5" s="175"/>
      <c r="R5" s="220"/>
      <c r="S5" s="133"/>
    </row>
    <row r="6" spans="1:19" s="92" customFormat="1" ht="13.5" customHeight="1" x14ac:dyDescent="0.2">
      <c r="A6" s="159"/>
      <c r="B6" s="168"/>
      <c r="C6" s="1569" t="s">
        <v>127</v>
      </c>
      <c r="D6" s="1570"/>
      <c r="E6" s="1570"/>
      <c r="F6" s="1570"/>
      <c r="G6" s="1570"/>
      <c r="H6" s="1570"/>
      <c r="I6" s="1570"/>
      <c r="J6" s="1570"/>
      <c r="K6" s="1570"/>
      <c r="L6" s="1570"/>
      <c r="M6" s="1570"/>
      <c r="N6" s="1570"/>
      <c r="O6" s="1570"/>
      <c r="P6" s="1570"/>
      <c r="Q6" s="1571"/>
      <c r="R6" s="220"/>
      <c r="S6" s="2"/>
    </row>
    <row r="7" spans="1:19" s="92" customFormat="1" ht="3.75" customHeight="1" x14ac:dyDescent="0.2">
      <c r="A7" s="159"/>
      <c r="B7" s="168"/>
      <c r="C7" s="920"/>
      <c r="D7" s="920"/>
      <c r="E7" s="921"/>
      <c r="F7" s="921"/>
      <c r="G7" s="921"/>
      <c r="H7" s="921"/>
      <c r="I7" s="921"/>
      <c r="J7" s="921"/>
      <c r="K7" s="921"/>
      <c r="L7" s="921"/>
      <c r="M7" s="921"/>
      <c r="N7" s="921"/>
      <c r="O7" s="921"/>
      <c r="P7" s="921"/>
      <c r="Q7" s="921"/>
      <c r="R7" s="220"/>
      <c r="S7" s="2"/>
    </row>
    <row r="8" spans="1:19" s="92" customFormat="1" ht="13.5" customHeight="1" x14ac:dyDescent="0.2">
      <c r="A8" s="159"/>
      <c r="B8" s="168"/>
      <c r="C8" s="921"/>
      <c r="D8" s="921"/>
      <c r="E8" s="1576">
        <v>2016</v>
      </c>
      <c r="F8" s="1576"/>
      <c r="G8" s="1576"/>
      <c r="H8" s="1576"/>
      <c r="I8" s="1576"/>
      <c r="J8" s="1576"/>
      <c r="K8" s="1576"/>
      <c r="L8" s="1577">
        <v>2017</v>
      </c>
      <c r="M8" s="1577"/>
      <c r="N8" s="1577"/>
      <c r="O8" s="1577"/>
      <c r="P8" s="1577"/>
      <c r="Q8" s="1577"/>
      <c r="R8" s="220"/>
      <c r="S8" s="2"/>
    </row>
    <row r="9" spans="1:19" ht="12.75" customHeight="1" x14ac:dyDescent="0.2">
      <c r="A9" s="131"/>
      <c r="B9" s="133"/>
      <c r="C9" s="1575"/>
      <c r="D9" s="1575"/>
      <c r="E9" s="712" t="s">
        <v>100</v>
      </c>
      <c r="F9" s="712" t="s">
        <v>99</v>
      </c>
      <c r="G9" s="712" t="s">
        <v>98</v>
      </c>
      <c r="H9" s="712" t="s">
        <v>97</v>
      </c>
      <c r="I9" s="712" t="s">
        <v>96</v>
      </c>
      <c r="J9" s="712" t="s">
        <v>95</v>
      </c>
      <c r="K9" s="712" t="s">
        <v>94</v>
      </c>
      <c r="L9" s="712" t="s">
        <v>93</v>
      </c>
      <c r="M9" s="712" t="s">
        <v>104</v>
      </c>
      <c r="N9" s="712" t="s">
        <v>103</v>
      </c>
      <c r="O9" s="712" t="s">
        <v>102</v>
      </c>
      <c r="P9" s="712" t="s">
        <v>101</v>
      </c>
      <c r="Q9" s="712" t="s">
        <v>100</v>
      </c>
      <c r="R9" s="220"/>
      <c r="S9" s="133"/>
    </row>
    <row r="10" spans="1:19" ht="3.75" customHeight="1" x14ac:dyDescent="0.2">
      <c r="A10" s="131"/>
      <c r="B10" s="133"/>
      <c r="C10" s="879"/>
      <c r="D10" s="879"/>
      <c r="E10" s="877"/>
      <c r="F10" s="877"/>
      <c r="G10" s="877"/>
      <c r="H10" s="877"/>
      <c r="I10" s="877"/>
      <c r="J10" s="877"/>
      <c r="K10" s="877"/>
      <c r="L10" s="877"/>
      <c r="M10" s="877"/>
      <c r="N10" s="877"/>
      <c r="O10" s="877"/>
      <c r="P10" s="877"/>
      <c r="Q10" s="877"/>
      <c r="R10" s="220"/>
      <c r="S10" s="133"/>
    </row>
    <row r="11" spans="1:19" ht="13.5" customHeight="1" x14ac:dyDescent="0.2">
      <c r="A11" s="131"/>
      <c r="B11" s="133"/>
      <c r="C11" s="1572" t="s">
        <v>388</v>
      </c>
      <c r="D11" s="1573"/>
      <c r="E11" s="878"/>
      <c r="F11" s="878"/>
      <c r="G11" s="878"/>
      <c r="H11" s="878"/>
      <c r="I11" s="878"/>
      <c r="J11" s="878"/>
      <c r="K11" s="878"/>
      <c r="L11" s="878"/>
      <c r="M11" s="878"/>
      <c r="N11" s="878"/>
      <c r="O11" s="878"/>
      <c r="P11" s="878"/>
      <c r="Q11" s="878"/>
      <c r="R11" s="220"/>
      <c r="S11" s="133"/>
    </row>
    <row r="12" spans="1:19" s="167" customFormat="1" ht="13.5" customHeight="1" x14ac:dyDescent="0.2">
      <c r="A12" s="159"/>
      <c r="B12" s="168"/>
      <c r="D12" s="925" t="s">
        <v>68</v>
      </c>
      <c r="E12" s="880">
        <v>72</v>
      </c>
      <c r="F12" s="880">
        <v>67</v>
      </c>
      <c r="G12" s="880">
        <v>51</v>
      </c>
      <c r="H12" s="880">
        <v>64</v>
      </c>
      <c r="I12" s="880">
        <v>74</v>
      </c>
      <c r="J12" s="880">
        <v>89</v>
      </c>
      <c r="K12" s="880">
        <v>95</v>
      </c>
      <c r="L12" s="880">
        <v>87</v>
      </c>
      <c r="M12" s="880">
        <v>78</v>
      </c>
      <c r="N12" s="880">
        <v>66</v>
      </c>
      <c r="O12" s="880">
        <v>61</v>
      </c>
      <c r="P12" s="880">
        <v>45</v>
      </c>
      <c r="Q12" s="880">
        <v>39</v>
      </c>
      <c r="R12" s="220"/>
      <c r="S12" s="133"/>
    </row>
    <row r="13" spans="1:19" s="156" customFormat="1" ht="18.75" customHeight="1" x14ac:dyDescent="0.2">
      <c r="A13" s="159"/>
      <c r="B13" s="168"/>
      <c r="C13" s="583"/>
      <c r="D13" s="221"/>
      <c r="E13" s="161"/>
      <c r="F13" s="161"/>
      <c r="G13" s="161"/>
      <c r="H13" s="161"/>
      <c r="I13" s="161"/>
      <c r="J13" s="161"/>
      <c r="K13" s="161"/>
      <c r="L13" s="161"/>
      <c r="M13" s="161"/>
      <c r="N13" s="161"/>
      <c r="O13" s="161"/>
      <c r="P13" s="161"/>
      <c r="Q13" s="161"/>
      <c r="R13" s="220"/>
      <c r="S13" s="133"/>
    </row>
    <row r="14" spans="1:19" s="156" customFormat="1" ht="13.5" customHeight="1" x14ac:dyDescent="0.2">
      <c r="A14" s="159"/>
      <c r="B14" s="168"/>
      <c r="C14" s="1572" t="s">
        <v>144</v>
      </c>
      <c r="D14" s="1573"/>
      <c r="E14" s="161"/>
      <c r="F14" s="161"/>
      <c r="G14" s="161"/>
      <c r="H14" s="161"/>
      <c r="I14" s="161"/>
      <c r="J14" s="161"/>
      <c r="K14" s="161"/>
      <c r="L14" s="161"/>
      <c r="M14" s="161"/>
      <c r="N14" s="161"/>
      <c r="O14" s="161"/>
      <c r="P14" s="161"/>
      <c r="Q14" s="161"/>
      <c r="R14" s="220"/>
      <c r="S14" s="133"/>
    </row>
    <row r="15" spans="1:19" s="163" customFormat="1" ht="13.5" customHeight="1" x14ac:dyDescent="0.2">
      <c r="A15" s="159"/>
      <c r="B15" s="168"/>
      <c r="D15" s="925" t="s">
        <v>68</v>
      </c>
      <c r="E15" s="913">
        <v>1135</v>
      </c>
      <c r="F15" s="913">
        <v>822</v>
      </c>
      <c r="G15" s="913">
        <v>794</v>
      </c>
      <c r="H15" s="913">
        <v>857</v>
      </c>
      <c r="I15" s="913">
        <v>1206</v>
      </c>
      <c r="J15" s="913">
        <v>1448</v>
      </c>
      <c r="K15" s="913">
        <v>1983</v>
      </c>
      <c r="L15" s="913">
        <v>1653</v>
      </c>
      <c r="M15" s="913">
        <v>1154</v>
      </c>
      <c r="N15" s="913">
        <v>892</v>
      </c>
      <c r="O15" s="913">
        <v>1028</v>
      </c>
      <c r="P15" s="913">
        <v>1001</v>
      </c>
      <c r="Q15" s="913">
        <v>742</v>
      </c>
      <c r="R15" s="223"/>
      <c r="S15" s="157"/>
    </row>
    <row r="16" spans="1:19" s="137" customFormat="1" ht="26.25" customHeight="1" x14ac:dyDescent="0.2">
      <c r="A16" s="945"/>
      <c r="B16" s="136"/>
      <c r="C16" s="946"/>
      <c r="D16" s="947" t="s">
        <v>621</v>
      </c>
      <c r="E16" s="948">
        <v>533</v>
      </c>
      <c r="F16" s="948">
        <v>404</v>
      </c>
      <c r="G16" s="948">
        <v>533</v>
      </c>
      <c r="H16" s="948">
        <v>571</v>
      </c>
      <c r="I16" s="948">
        <v>913</v>
      </c>
      <c r="J16" s="948">
        <v>1091</v>
      </c>
      <c r="K16" s="948">
        <v>1287</v>
      </c>
      <c r="L16" s="948">
        <v>1230</v>
      </c>
      <c r="M16" s="948">
        <v>612</v>
      </c>
      <c r="N16" s="948">
        <v>594</v>
      </c>
      <c r="O16" s="948">
        <v>724</v>
      </c>
      <c r="P16" s="948">
        <v>819</v>
      </c>
      <c r="Q16" s="948">
        <v>581</v>
      </c>
      <c r="R16" s="943"/>
      <c r="S16" s="136"/>
    </row>
    <row r="17" spans="1:19" s="156" customFormat="1" ht="18.75" customHeight="1" x14ac:dyDescent="0.2">
      <c r="A17" s="159"/>
      <c r="B17" s="155"/>
      <c r="C17" s="583" t="s">
        <v>235</v>
      </c>
      <c r="D17" s="949" t="s">
        <v>622</v>
      </c>
      <c r="E17" s="934">
        <v>602</v>
      </c>
      <c r="F17" s="934">
        <v>418</v>
      </c>
      <c r="G17" s="934">
        <v>261</v>
      </c>
      <c r="H17" s="934">
        <v>286</v>
      </c>
      <c r="I17" s="934">
        <v>293</v>
      </c>
      <c r="J17" s="934">
        <v>357</v>
      </c>
      <c r="K17" s="934">
        <v>696</v>
      </c>
      <c r="L17" s="934">
        <v>423</v>
      </c>
      <c r="M17" s="934">
        <v>542</v>
      </c>
      <c r="N17" s="934">
        <v>298</v>
      </c>
      <c r="O17" s="934">
        <v>304</v>
      </c>
      <c r="P17" s="934">
        <v>182</v>
      </c>
      <c r="Q17" s="934">
        <v>161</v>
      </c>
      <c r="R17" s="220"/>
      <c r="S17" s="133"/>
    </row>
    <row r="18" spans="1:19" s="156" customFormat="1" x14ac:dyDescent="0.2">
      <c r="A18" s="159"/>
      <c r="B18" s="155"/>
      <c r="C18" s="583"/>
      <c r="D18" s="224"/>
      <c r="E18" s="161"/>
      <c r="F18" s="161"/>
      <c r="G18" s="161"/>
      <c r="H18" s="161"/>
      <c r="I18" s="161"/>
      <c r="J18" s="161"/>
      <c r="K18" s="161"/>
      <c r="L18" s="161"/>
      <c r="M18" s="161"/>
      <c r="N18" s="161"/>
      <c r="O18" s="161"/>
      <c r="P18" s="161"/>
      <c r="Q18" s="161"/>
      <c r="R18" s="220"/>
      <c r="S18" s="133"/>
    </row>
    <row r="19" spans="1:19" s="156" customFormat="1" ht="13.5" customHeight="1" x14ac:dyDescent="0.2">
      <c r="A19" s="159"/>
      <c r="B19" s="155"/>
      <c r="C19" s="583"/>
      <c r="D19" s="224"/>
      <c r="E19" s="151"/>
      <c r="F19" s="151"/>
      <c r="G19" s="151"/>
      <c r="H19" s="151"/>
      <c r="I19" s="151"/>
      <c r="J19" s="151"/>
      <c r="K19" s="151"/>
      <c r="L19" s="151"/>
      <c r="M19" s="151"/>
      <c r="N19" s="151"/>
      <c r="O19" s="151"/>
      <c r="P19" s="151"/>
      <c r="Q19" s="151"/>
      <c r="R19" s="220"/>
      <c r="S19" s="133"/>
    </row>
    <row r="20" spans="1:19" s="156" customFormat="1" ht="13.5" customHeight="1" x14ac:dyDescent="0.2">
      <c r="A20" s="159"/>
      <c r="B20" s="155"/>
      <c r="C20" s="583"/>
      <c r="D20" s="464"/>
      <c r="E20" s="162"/>
      <c r="F20" s="162"/>
      <c r="G20" s="162"/>
      <c r="H20" s="162"/>
      <c r="I20" s="162"/>
      <c r="J20" s="162"/>
      <c r="K20" s="162"/>
      <c r="L20" s="162"/>
      <c r="M20" s="162"/>
      <c r="N20" s="162"/>
      <c r="O20" s="162"/>
      <c r="P20" s="162"/>
      <c r="Q20" s="162"/>
      <c r="R20" s="220"/>
      <c r="S20" s="133"/>
    </row>
    <row r="21" spans="1:19" s="156" customFormat="1" ht="13.5" customHeight="1" x14ac:dyDescent="0.2">
      <c r="A21" s="159"/>
      <c r="B21" s="155"/>
      <c r="C21" s="583"/>
      <c r="D21" s="464"/>
      <c r="E21" s="162"/>
      <c r="F21" s="162"/>
      <c r="G21" s="162"/>
      <c r="H21" s="162"/>
      <c r="I21" s="162"/>
      <c r="J21" s="162"/>
      <c r="K21" s="162"/>
      <c r="L21" s="162"/>
      <c r="M21" s="162"/>
      <c r="N21" s="162"/>
      <c r="O21" s="162"/>
      <c r="P21" s="162"/>
      <c r="Q21" s="162"/>
      <c r="R21" s="220"/>
      <c r="S21" s="133"/>
    </row>
    <row r="22" spans="1:19" s="156" customFormat="1" ht="13.5" customHeight="1" x14ac:dyDescent="0.2">
      <c r="A22" s="154"/>
      <c r="B22" s="155"/>
      <c r="C22" s="583"/>
      <c r="D22" s="464"/>
      <c r="E22" s="162"/>
      <c r="F22" s="162"/>
      <c r="G22" s="162"/>
      <c r="H22" s="162"/>
      <c r="I22" s="162"/>
      <c r="J22" s="162"/>
      <c r="K22" s="162"/>
      <c r="L22" s="162"/>
      <c r="M22" s="162"/>
      <c r="N22" s="162"/>
      <c r="O22" s="162"/>
      <c r="P22" s="162"/>
      <c r="Q22" s="162"/>
      <c r="R22" s="220"/>
      <c r="S22" s="133"/>
    </row>
    <row r="23" spans="1:19" s="156" customFormat="1" ht="13.5" customHeight="1" x14ac:dyDescent="0.2">
      <c r="A23" s="154"/>
      <c r="B23" s="155"/>
      <c r="C23" s="583"/>
      <c r="D23" s="464"/>
      <c r="E23" s="162"/>
      <c r="F23" s="162"/>
      <c r="G23" s="162"/>
      <c r="H23" s="162"/>
      <c r="I23" s="162"/>
      <c r="J23" s="162"/>
      <c r="K23" s="162"/>
      <c r="L23" s="162"/>
      <c r="M23" s="162"/>
      <c r="N23" s="162"/>
      <c r="O23" s="162"/>
      <c r="P23" s="162"/>
      <c r="Q23" s="162"/>
      <c r="R23" s="220"/>
      <c r="S23" s="133"/>
    </row>
    <row r="24" spans="1:19" s="156" customFormat="1" ht="13.5" customHeight="1" x14ac:dyDescent="0.2">
      <c r="A24" s="154"/>
      <c r="B24" s="155"/>
      <c r="C24" s="583"/>
      <c r="D24" s="464"/>
      <c r="E24" s="162"/>
      <c r="F24" s="162"/>
      <c r="G24" s="162"/>
      <c r="H24" s="162"/>
      <c r="I24" s="162"/>
      <c r="J24" s="162"/>
      <c r="K24" s="162"/>
      <c r="L24" s="162"/>
      <c r="M24" s="162"/>
      <c r="N24" s="162"/>
      <c r="O24" s="162"/>
      <c r="P24" s="162"/>
      <c r="Q24" s="162"/>
      <c r="R24" s="220"/>
      <c r="S24" s="133"/>
    </row>
    <row r="25" spans="1:19" s="156" customFormat="1" ht="13.5" customHeight="1" x14ac:dyDescent="0.2">
      <c r="A25" s="154"/>
      <c r="B25" s="155"/>
      <c r="C25" s="583"/>
      <c r="D25" s="464"/>
      <c r="E25" s="162"/>
      <c r="F25" s="162"/>
      <c r="G25" s="162"/>
      <c r="H25" s="162"/>
      <c r="I25" s="162"/>
      <c r="J25" s="162"/>
      <c r="K25" s="162"/>
      <c r="L25" s="162"/>
      <c r="M25" s="162"/>
      <c r="N25" s="162"/>
      <c r="O25" s="162"/>
      <c r="P25" s="162"/>
      <c r="Q25" s="162"/>
      <c r="R25" s="220"/>
      <c r="S25" s="133"/>
    </row>
    <row r="26" spans="1:19" s="163" customFormat="1" ht="13.5" customHeight="1" x14ac:dyDescent="0.2">
      <c r="A26" s="164"/>
      <c r="B26" s="165"/>
      <c r="C26" s="465"/>
      <c r="D26" s="222"/>
      <c r="E26" s="166"/>
      <c r="F26" s="166"/>
      <c r="G26" s="166"/>
      <c r="H26" s="166"/>
      <c r="I26" s="166"/>
      <c r="J26" s="166"/>
      <c r="K26" s="166"/>
      <c r="L26" s="166"/>
      <c r="M26" s="166"/>
      <c r="N26" s="166"/>
      <c r="O26" s="166"/>
      <c r="P26" s="166"/>
      <c r="Q26" s="166"/>
      <c r="R26" s="223"/>
      <c r="S26" s="157"/>
    </row>
    <row r="27" spans="1:19" ht="13.5" customHeight="1" x14ac:dyDescent="0.2">
      <c r="A27" s="131"/>
      <c r="B27" s="133"/>
      <c r="C27" s="583"/>
      <c r="D27" s="134"/>
      <c r="E27" s="162"/>
      <c r="F27" s="162"/>
      <c r="G27" s="162"/>
      <c r="H27" s="162"/>
      <c r="I27" s="162"/>
      <c r="J27" s="162"/>
      <c r="K27" s="162"/>
      <c r="L27" s="162"/>
      <c r="M27" s="162"/>
      <c r="N27" s="162"/>
      <c r="O27" s="162"/>
      <c r="P27" s="162"/>
      <c r="Q27" s="162"/>
      <c r="R27" s="220"/>
      <c r="S27" s="133"/>
    </row>
    <row r="28" spans="1:19" s="156" customFormat="1" ht="13.5" customHeight="1" x14ac:dyDescent="0.2">
      <c r="A28" s="154"/>
      <c r="B28" s="155"/>
      <c r="C28" s="583"/>
      <c r="D28" s="134"/>
      <c r="E28" s="162"/>
      <c r="F28" s="162"/>
      <c r="G28" s="162"/>
      <c r="H28" s="162"/>
      <c r="I28" s="162"/>
      <c r="J28" s="162"/>
      <c r="K28" s="162"/>
      <c r="L28" s="162"/>
      <c r="M28" s="162"/>
      <c r="N28" s="162"/>
      <c r="O28" s="162"/>
      <c r="P28" s="162"/>
      <c r="Q28" s="162"/>
      <c r="R28" s="220"/>
      <c r="S28" s="133"/>
    </row>
    <row r="29" spans="1:19" s="156" customFormat="1" ht="13.5" customHeight="1" x14ac:dyDescent="0.2">
      <c r="A29" s="154"/>
      <c r="B29" s="155"/>
      <c r="C29" s="583"/>
      <c r="D29" s="224"/>
      <c r="E29" s="162"/>
      <c r="F29" s="162"/>
      <c r="G29" s="162"/>
      <c r="H29" s="162"/>
      <c r="I29" s="162"/>
      <c r="J29" s="162"/>
      <c r="K29" s="162"/>
      <c r="L29" s="162"/>
      <c r="M29" s="162"/>
      <c r="N29" s="162"/>
      <c r="O29" s="162"/>
      <c r="P29" s="162"/>
      <c r="Q29" s="162"/>
      <c r="R29" s="220"/>
      <c r="S29" s="133"/>
    </row>
    <row r="30" spans="1:19" s="156" customFormat="1" ht="13.5" customHeight="1" x14ac:dyDescent="0.2">
      <c r="A30" s="154"/>
      <c r="B30" s="155"/>
      <c r="C30" s="583"/>
      <c r="D30" s="715"/>
      <c r="E30" s="716"/>
      <c r="F30" s="716"/>
      <c r="G30" s="716"/>
      <c r="H30" s="716"/>
      <c r="I30" s="716"/>
      <c r="J30" s="716"/>
      <c r="K30" s="716"/>
      <c r="L30" s="716"/>
      <c r="M30" s="716"/>
      <c r="N30" s="716"/>
      <c r="O30" s="716"/>
      <c r="P30" s="716"/>
      <c r="Q30" s="716"/>
      <c r="R30" s="220"/>
      <c r="S30" s="133"/>
    </row>
    <row r="31" spans="1:19" s="163" customFormat="1" ht="13.5" customHeight="1" x14ac:dyDescent="0.2">
      <c r="A31" s="164"/>
      <c r="B31" s="165"/>
      <c r="C31" s="465"/>
      <c r="D31" s="717"/>
      <c r="E31" s="717"/>
      <c r="F31" s="717"/>
      <c r="G31" s="717"/>
      <c r="H31" s="717"/>
      <c r="I31" s="717"/>
      <c r="J31" s="717"/>
      <c r="K31" s="717"/>
      <c r="L31" s="717"/>
      <c r="M31" s="717"/>
      <c r="N31" s="717"/>
      <c r="O31" s="717"/>
      <c r="P31" s="717"/>
      <c r="Q31" s="717"/>
      <c r="R31" s="223"/>
      <c r="S31" s="157"/>
    </row>
    <row r="32" spans="1:19" ht="35.25" customHeight="1" x14ac:dyDescent="0.2">
      <c r="A32" s="131"/>
      <c r="B32" s="133"/>
      <c r="C32" s="583"/>
      <c r="D32" s="718"/>
      <c r="E32" s="716"/>
      <c r="F32" s="716"/>
      <c r="G32" s="716"/>
      <c r="H32" s="716"/>
      <c r="I32" s="716"/>
      <c r="J32" s="716"/>
      <c r="K32" s="716"/>
      <c r="L32" s="716"/>
      <c r="M32" s="716"/>
      <c r="N32" s="716"/>
      <c r="O32" s="716"/>
      <c r="P32" s="716"/>
      <c r="Q32" s="716"/>
      <c r="R32" s="220"/>
      <c r="S32" s="133"/>
    </row>
    <row r="33" spans="1:19" ht="13.5" customHeight="1" x14ac:dyDescent="0.2">
      <c r="A33" s="131"/>
      <c r="B33" s="133"/>
      <c r="C33" s="926" t="s">
        <v>178</v>
      </c>
      <c r="D33" s="927"/>
      <c r="E33" s="927"/>
      <c r="F33" s="927"/>
      <c r="G33" s="927"/>
      <c r="H33" s="927"/>
      <c r="I33" s="927"/>
      <c r="J33" s="927"/>
      <c r="K33" s="927"/>
      <c r="L33" s="927"/>
      <c r="M33" s="927"/>
      <c r="N33" s="927"/>
      <c r="O33" s="927"/>
      <c r="P33" s="927"/>
      <c r="Q33" s="928"/>
      <c r="R33" s="220"/>
      <c r="S33" s="160"/>
    </row>
    <row r="34" spans="1:19" s="156" customFormat="1" ht="3.75" customHeight="1" x14ac:dyDescent="0.2">
      <c r="A34" s="154"/>
      <c r="B34" s="155"/>
      <c r="C34" s="583"/>
      <c r="D34" s="224"/>
      <c r="E34" s="162"/>
      <c r="F34" s="162"/>
      <c r="G34" s="162"/>
      <c r="H34" s="162"/>
      <c r="I34" s="162"/>
      <c r="J34" s="162"/>
      <c r="K34" s="162"/>
      <c r="L34" s="162"/>
      <c r="M34" s="162"/>
      <c r="N34" s="162"/>
      <c r="O34" s="162"/>
      <c r="P34" s="162"/>
      <c r="Q34" s="162"/>
      <c r="R34" s="220"/>
      <c r="S34" s="133"/>
    </row>
    <row r="35" spans="1:19" ht="12.75" customHeight="1" x14ac:dyDescent="0.2">
      <c r="A35" s="131"/>
      <c r="B35" s="133"/>
      <c r="C35" s="1575"/>
      <c r="D35" s="1575"/>
      <c r="E35" s="912">
        <v>2004</v>
      </c>
      <c r="F35" s="914" t="s">
        <v>623</v>
      </c>
      <c r="G35" s="914" t="s">
        <v>624</v>
      </c>
      <c r="H35" s="914" t="s">
        <v>625</v>
      </c>
      <c r="I35" s="912" t="s">
        <v>626</v>
      </c>
      <c r="J35" s="912" t="s">
        <v>627</v>
      </c>
      <c r="K35" s="912" t="s">
        <v>628</v>
      </c>
      <c r="L35" s="905" t="s">
        <v>629</v>
      </c>
      <c r="M35" s="908" t="s">
        <v>630</v>
      </c>
      <c r="N35" s="922">
        <v>2013</v>
      </c>
      <c r="O35" s="922">
        <v>2014</v>
      </c>
      <c r="P35" s="922">
        <v>2015</v>
      </c>
      <c r="Q35" s="922">
        <v>2016</v>
      </c>
      <c r="R35" s="220"/>
      <c r="S35" s="133"/>
    </row>
    <row r="36" spans="1:19" ht="3.75" customHeight="1" x14ac:dyDescent="0.2">
      <c r="A36" s="131"/>
      <c r="B36" s="133"/>
      <c r="C36" s="879"/>
      <c r="D36" s="879"/>
      <c r="E36" s="866"/>
      <c r="F36" s="866"/>
      <c r="G36" s="900"/>
      <c r="H36" s="915"/>
      <c r="I36" s="979"/>
      <c r="J36" s="979"/>
      <c r="K36" s="979"/>
      <c r="L36" s="900"/>
      <c r="M36" s="900"/>
      <c r="N36" s="923"/>
      <c r="O36" s="923"/>
      <c r="P36" s="923"/>
      <c r="Q36" s="923"/>
      <c r="R36" s="220"/>
      <c r="S36" s="133"/>
    </row>
    <row r="37" spans="1:19" ht="13.5" customHeight="1" x14ac:dyDescent="0.2">
      <c r="A37" s="131"/>
      <c r="B37" s="133"/>
      <c r="C37" s="1572" t="s">
        <v>388</v>
      </c>
      <c r="D37" s="1573"/>
      <c r="E37" s="866"/>
      <c r="F37" s="866"/>
      <c r="G37" s="900"/>
      <c r="H37" s="915"/>
      <c r="I37" s="979"/>
      <c r="J37" s="979"/>
      <c r="K37" s="979"/>
      <c r="L37" s="900"/>
      <c r="M37" s="900"/>
      <c r="N37" s="923"/>
      <c r="O37" s="923"/>
      <c r="P37" s="923"/>
      <c r="Q37" s="923"/>
      <c r="R37" s="220"/>
      <c r="S37" s="133"/>
    </row>
    <row r="38" spans="1:19" s="167" customFormat="1" ht="13.5" customHeight="1" x14ac:dyDescent="0.2">
      <c r="A38" s="159"/>
      <c r="B38" s="168"/>
      <c r="D38" s="925" t="s">
        <v>68</v>
      </c>
      <c r="E38" s="924" t="s">
        <v>389</v>
      </c>
      <c r="F38" s="880">
        <v>34</v>
      </c>
      <c r="G38" s="880">
        <v>49</v>
      </c>
      <c r="H38" s="880">
        <v>28</v>
      </c>
      <c r="I38" s="897">
        <v>54</v>
      </c>
      <c r="J38" s="897">
        <v>423</v>
      </c>
      <c r="K38" s="897">
        <v>324</v>
      </c>
      <c r="L38" s="906">
        <v>266</v>
      </c>
      <c r="M38" s="909">
        <v>550</v>
      </c>
      <c r="N38" s="901">
        <v>547</v>
      </c>
      <c r="O38" s="901">
        <v>344</v>
      </c>
      <c r="P38" s="901">
        <v>254</v>
      </c>
      <c r="Q38" s="901">
        <v>211</v>
      </c>
      <c r="R38" s="220"/>
      <c r="S38" s="133"/>
    </row>
    <row r="39" spans="1:19" s="156" customFormat="1" ht="18.75" customHeight="1" x14ac:dyDescent="0.2">
      <c r="A39" s="154"/>
      <c r="B39" s="155"/>
      <c r="C39" s="583"/>
      <c r="D39" s="221"/>
      <c r="E39" s="867"/>
      <c r="F39" s="867"/>
      <c r="G39" s="910"/>
      <c r="H39" s="161"/>
      <c r="I39" s="899"/>
      <c r="J39" s="899"/>
      <c r="K39" s="899"/>
      <c r="L39" s="902"/>
      <c r="M39" s="910"/>
      <c r="N39" s="904"/>
      <c r="O39" s="904"/>
      <c r="P39" s="904"/>
      <c r="Q39" s="904"/>
      <c r="R39" s="220"/>
      <c r="S39" s="133"/>
    </row>
    <row r="40" spans="1:19" s="156" customFormat="1" ht="13.5" customHeight="1" x14ac:dyDescent="0.2">
      <c r="A40" s="154"/>
      <c r="B40" s="155"/>
      <c r="C40" s="1572" t="s">
        <v>144</v>
      </c>
      <c r="D40" s="1573"/>
      <c r="E40" s="867"/>
      <c r="F40" s="867"/>
      <c r="G40" s="910"/>
      <c r="H40" s="161"/>
      <c r="I40" s="899"/>
      <c r="J40" s="899"/>
      <c r="K40" s="899"/>
      <c r="L40" s="902"/>
      <c r="M40" s="910"/>
      <c r="N40" s="904"/>
      <c r="O40" s="904"/>
      <c r="P40" s="904"/>
      <c r="Q40" s="904"/>
      <c r="R40" s="220"/>
      <c r="S40" s="133"/>
    </row>
    <row r="41" spans="1:19" s="163" customFormat="1" ht="13.5" customHeight="1" x14ac:dyDescent="0.2">
      <c r="A41" s="164"/>
      <c r="B41" s="165"/>
      <c r="D41" s="925" t="s">
        <v>68</v>
      </c>
      <c r="E41" s="924" t="s">
        <v>389</v>
      </c>
      <c r="F41" s="881">
        <v>588</v>
      </c>
      <c r="G41" s="881">
        <v>664</v>
      </c>
      <c r="H41" s="881">
        <v>891</v>
      </c>
      <c r="I41" s="898">
        <v>1422</v>
      </c>
      <c r="J41" s="898">
        <v>19278</v>
      </c>
      <c r="K41" s="898">
        <v>6145</v>
      </c>
      <c r="L41" s="907">
        <v>3601</v>
      </c>
      <c r="M41" s="911">
        <v>8703</v>
      </c>
      <c r="N41" s="903">
        <v>7434</v>
      </c>
      <c r="O41" s="903">
        <v>4460</v>
      </c>
      <c r="P41" s="903">
        <v>3872</v>
      </c>
      <c r="Q41" s="903">
        <v>4126</v>
      </c>
      <c r="R41" s="223"/>
      <c r="S41" s="157"/>
    </row>
    <row r="42" spans="1:19" s="137" customFormat="1" ht="26.25" customHeight="1" x14ac:dyDescent="0.2">
      <c r="A42" s="135"/>
      <c r="B42" s="136"/>
      <c r="C42" s="946"/>
      <c r="D42" s="947" t="s">
        <v>621</v>
      </c>
      <c r="E42" s="950" t="s">
        <v>389</v>
      </c>
      <c r="F42" s="952">
        <v>186</v>
      </c>
      <c r="G42" s="952">
        <v>101</v>
      </c>
      <c r="H42" s="952">
        <v>116</v>
      </c>
      <c r="I42" s="951">
        <v>122</v>
      </c>
      <c r="J42" s="951">
        <v>9492</v>
      </c>
      <c r="K42" s="951">
        <v>3334</v>
      </c>
      <c r="L42" s="953">
        <v>2266</v>
      </c>
      <c r="M42" s="954">
        <v>4718</v>
      </c>
      <c r="N42" s="955">
        <v>3439</v>
      </c>
      <c r="O42" s="955">
        <v>2281</v>
      </c>
      <c r="P42" s="955">
        <v>2413</v>
      </c>
      <c r="Q42" s="955">
        <v>2142</v>
      </c>
      <c r="R42" s="943"/>
      <c r="S42" s="136"/>
    </row>
    <row r="43" spans="1:19" s="156" customFormat="1" ht="18.75" customHeight="1" x14ac:dyDescent="0.2">
      <c r="A43" s="154"/>
      <c r="B43" s="155"/>
      <c r="C43" s="583" t="s">
        <v>235</v>
      </c>
      <c r="D43" s="949" t="s">
        <v>622</v>
      </c>
      <c r="E43" s="924" t="s">
        <v>389</v>
      </c>
      <c r="F43" s="930">
        <v>402</v>
      </c>
      <c r="G43" s="930">
        <v>563</v>
      </c>
      <c r="H43" s="930">
        <v>775</v>
      </c>
      <c r="I43" s="929">
        <v>1300</v>
      </c>
      <c r="J43" s="929">
        <v>9786</v>
      </c>
      <c r="K43" s="929">
        <v>2811</v>
      </c>
      <c r="L43" s="931">
        <v>1335</v>
      </c>
      <c r="M43" s="932">
        <v>3985</v>
      </c>
      <c r="N43" s="933">
        <v>3995</v>
      </c>
      <c r="O43" s="933">
        <v>2179</v>
      </c>
      <c r="P43" s="933">
        <v>1459</v>
      </c>
      <c r="Q43" s="933">
        <v>1984</v>
      </c>
      <c r="R43" s="220"/>
      <c r="S43" s="133"/>
    </row>
    <row r="44" spans="1:19" s="156" customFormat="1" ht="13.5" customHeight="1" x14ac:dyDescent="0.2">
      <c r="A44" s="154"/>
      <c r="B44" s="155"/>
      <c r="C44" s="583"/>
      <c r="D44" s="224"/>
      <c r="E44" s="162"/>
      <c r="F44" s="162"/>
      <c r="G44" s="162"/>
      <c r="H44" s="162"/>
      <c r="I44" s="162"/>
      <c r="J44" s="162"/>
      <c r="K44" s="162"/>
      <c r="L44" s="162"/>
      <c r="M44" s="162"/>
      <c r="N44" s="162"/>
      <c r="O44" s="162"/>
      <c r="P44" s="162"/>
      <c r="Q44" s="162"/>
      <c r="R44" s="220"/>
      <c r="S44" s="133"/>
    </row>
    <row r="45" spans="1:19" s="882" customFormat="1" ht="13.5" customHeight="1" x14ac:dyDescent="0.2">
      <c r="A45" s="884"/>
      <c r="B45" s="884"/>
      <c r="C45" s="885"/>
      <c r="D45" s="715"/>
      <c r="E45" s="716"/>
      <c r="F45" s="716"/>
      <c r="G45" s="716"/>
      <c r="H45" s="716"/>
      <c r="I45" s="716"/>
      <c r="J45" s="716"/>
      <c r="K45" s="716"/>
      <c r="L45" s="716"/>
      <c r="M45" s="716"/>
      <c r="N45" s="716"/>
      <c r="O45" s="716"/>
      <c r="P45" s="716"/>
      <c r="Q45" s="716"/>
      <c r="R45" s="220"/>
      <c r="S45" s="133"/>
    </row>
    <row r="46" spans="1:19" s="883" customFormat="1" ht="13.5" customHeight="1" x14ac:dyDescent="0.2">
      <c r="A46" s="717"/>
      <c r="B46" s="717"/>
      <c r="C46" s="887"/>
      <c r="D46" s="717"/>
      <c r="E46" s="888"/>
      <c r="F46" s="888"/>
      <c r="G46" s="888"/>
      <c r="H46" s="888"/>
      <c r="I46" s="888"/>
      <c r="J46" s="888"/>
      <c r="K46" s="888"/>
      <c r="L46" s="888"/>
      <c r="M46" s="888"/>
      <c r="N46" s="888"/>
      <c r="O46" s="888"/>
      <c r="P46" s="888"/>
      <c r="Q46" s="888"/>
      <c r="R46" s="220"/>
      <c r="S46" s="133"/>
    </row>
    <row r="47" spans="1:19" s="587" customFormat="1" ht="13.5" customHeight="1" x14ac:dyDescent="0.2">
      <c r="A47" s="886"/>
      <c r="B47" s="886"/>
      <c r="C47" s="885"/>
      <c r="D47" s="718"/>
      <c r="E47" s="716"/>
      <c r="F47" s="716"/>
      <c r="G47" s="716"/>
      <c r="H47" s="716"/>
      <c r="I47" s="716"/>
      <c r="J47" s="716"/>
      <c r="K47" s="716"/>
      <c r="L47" s="716"/>
      <c r="M47" s="716"/>
      <c r="N47" s="716"/>
      <c r="O47" s="716"/>
      <c r="P47" s="716"/>
      <c r="Q47" s="716"/>
      <c r="R47" s="220"/>
      <c r="S47" s="133"/>
    </row>
    <row r="48" spans="1:19" s="882" customFormat="1" ht="13.5" customHeight="1" x14ac:dyDescent="0.2">
      <c r="A48" s="884"/>
      <c r="B48" s="884"/>
      <c r="C48" s="885"/>
      <c r="D48" s="718"/>
      <c r="E48" s="716"/>
      <c r="F48" s="716"/>
      <c r="G48" s="716"/>
      <c r="H48" s="716"/>
      <c r="I48" s="716"/>
      <c r="J48" s="716"/>
      <c r="K48" s="716"/>
      <c r="L48" s="716"/>
      <c r="M48" s="716"/>
      <c r="N48" s="716"/>
      <c r="O48" s="716"/>
      <c r="P48" s="716"/>
      <c r="Q48" s="716"/>
      <c r="R48" s="220"/>
      <c r="S48" s="133"/>
    </row>
    <row r="49" spans="1:19" s="882" customFormat="1" ht="13.5" customHeight="1" x14ac:dyDescent="0.2">
      <c r="A49" s="884"/>
      <c r="B49" s="884"/>
      <c r="C49" s="885"/>
      <c r="D49" s="715"/>
      <c r="E49" s="716"/>
      <c r="F49" s="716"/>
      <c r="G49" s="716"/>
      <c r="H49" s="716"/>
      <c r="I49" s="716"/>
      <c r="J49" s="716"/>
      <c r="K49" s="716"/>
      <c r="L49" s="716"/>
      <c r="M49" s="716"/>
      <c r="N49" s="716"/>
      <c r="O49" s="716"/>
      <c r="P49" s="716"/>
      <c r="Q49" s="716"/>
      <c r="R49" s="220"/>
      <c r="S49" s="133"/>
    </row>
    <row r="50" spans="1:19" s="882" customFormat="1" ht="13.5" customHeight="1" x14ac:dyDescent="0.2">
      <c r="A50" s="884"/>
      <c r="B50" s="884"/>
      <c r="C50" s="885"/>
      <c r="D50" s="715"/>
      <c r="E50" s="716"/>
      <c r="F50" s="716"/>
      <c r="G50" s="716"/>
      <c r="H50" s="716"/>
      <c r="I50" s="716"/>
      <c r="J50" s="716"/>
      <c r="K50" s="716"/>
      <c r="L50" s="716"/>
      <c r="M50" s="716"/>
      <c r="N50" s="716"/>
      <c r="O50" s="716"/>
      <c r="P50" s="716"/>
      <c r="Q50" s="716"/>
      <c r="R50" s="220"/>
      <c r="S50" s="133"/>
    </row>
    <row r="51" spans="1:19" s="587" customFormat="1" ht="13.5" customHeight="1" x14ac:dyDescent="0.2">
      <c r="A51" s="886"/>
      <c r="B51" s="886"/>
      <c r="C51" s="889"/>
      <c r="D51" s="1580"/>
      <c r="E51" s="1580"/>
      <c r="F51" s="1580"/>
      <c r="G51" s="1580"/>
      <c r="H51" s="890"/>
      <c r="I51" s="890"/>
      <c r="J51" s="890"/>
      <c r="K51" s="890"/>
      <c r="L51" s="890"/>
      <c r="M51" s="890"/>
      <c r="N51" s="890"/>
      <c r="O51" s="890"/>
      <c r="P51" s="890"/>
      <c r="Q51" s="890"/>
      <c r="R51" s="220"/>
      <c r="S51" s="133"/>
    </row>
    <row r="52" spans="1:19" s="587" customFormat="1" ht="13.5" customHeight="1" x14ac:dyDescent="0.2">
      <c r="A52" s="886"/>
      <c r="B52" s="886"/>
      <c r="C52" s="886"/>
      <c r="D52" s="886"/>
      <c r="E52" s="886"/>
      <c r="F52" s="886"/>
      <c r="G52" s="886"/>
      <c r="H52" s="886"/>
      <c r="I52" s="886"/>
      <c r="J52" s="886"/>
      <c r="K52" s="886"/>
      <c r="L52" s="886"/>
      <c r="M52" s="886"/>
      <c r="N52" s="886"/>
      <c r="O52" s="886"/>
      <c r="P52" s="886"/>
      <c r="Q52" s="886"/>
      <c r="R52" s="220"/>
      <c r="S52" s="133"/>
    </row>
    <row r="53" spans="1:19" s="587" customFormat="1" ht="13.5" customHeight="1" x14ac:dyDescent="0.2">
      <c r="A53" s="886"/>
      <c r="B53" s="886"/>
      <c r="C53" s="891"/>
      <c r="D53" s="892"/>
      <c r="E53" s="893"/>
      <c r="F53" s="893"/>
      <c r="G53" s="893"/>
      <c r="H53" s="893"/>
      <c r="I53" s="893"/>
      <c r="J53" s="893"/>
      <c r="K53" s="893"/>
      <c r="L53" s="893"/>
      <c r="M53" s="893"/>
      <c r="N53" s="893"/>
      <c r="O53" s="893"/>
      <c r="P53" s="893"/>
      <c r="Q53" s="893"/>
      <c r="R53" s="220"/>
      <c r="S53" s="133"/>
    </row>
    <row r="54" spans="1:19" s="587" customFormat="1" ht="13.5" customHeight="1" x14ac:dyDescent="0.2">
      <c r="A54" s="886"/>
      <c r="B54" s="886"/>
      <c r="C54" s="1575"/>
      <c r="D54" s="1575"/>
      <c r="E54" s="894"/>
      <c r="F54" s="894"/>
      <c r="G54" s="894"/>
      <c r="H54" s="894"/>
      <c r="I54" s="894"/>
      <c r="J54" s="894"/>
      <c r="K54" s="894"/>
      <c r="L54" s="894"/>
      <c r="M54" s="894"/>
      <c r="N54" s="894"/>
      <c r="O54" s="894"/>
      <c r="P54" s="894"/>
      <c r="Q54" s="894"/>
      <c r="R54" s="220"/>
      <c r="S54" s="133"/>
    </row>
    <row r="55" spans="1:19" s="587" customFormat="1" ht="13.5" customHeight="1" x14ac:dyDescent="0.2">
      <c r="A55" s="886"/>
      <c r="B55" s="886"/>
      <c r="C55" s="1579"/>
      <c r="D55" s="1579"/>
      <c r="E55" s="895"/>
      <c r="F55" s="895"/>
      <c r="G55" s="895"/>
      <c r="H55" s="895"/>
      <c r="I55" s="895"/>
      <c r="J55" s="895"/>
      <c r="K55" s="895"/>
      <c r="L55" s="895"/>
      <c r="M55" s="895"/>
      <c r="N55" s="895"/>
      <c r="O55" s="895"/>
      <c r="P55" s="895"/>
      <c r="Q55" s="895"/>
      <c r="R55" s="220"/>
      <c r="S55" s="133"/>
    </row>
    <row r="56" spans="1:19" s="587" customFormat="1" ht="13.5" customHeight="1" x14ac:dyDescent="0.2">
      <c r="A56" s="886"/>
      <c r="B56" s="886"/>
      <c r="C56" s="887"/>
      <c r="D56" s="896"/>
      <c r="E56" s="895"/>
      <c r="F56" s="895"/>
      <c r="G56" s="895"/>
      <c r="H56" s="895"/>
      <c r="I56" s="895"/>
      <c r="J56" s="895"/>
      <c r="K56" s="895"/>
      <c r="L56" s="895"/>
      <c r="M56" s="895"/>
      <c r="N56" s="895"/>
      <c r="O56" s="895"/>
      <c r="P56" s="895"/>
      <c r="Q56" s="895"/>
      <c r="R56" s="220"/>
      <c r="S56" s="133"/>
    </row>
    <row r="57" spans="1:19" s="587" customFormat="1" ht="13.5" customHeight="1" x14ac:dyDescent="0.2">
      <c r="A57" s="886"/>
      <c r="B57" s="886"/>
      <c r="C57" s="885"/>
      <c r="D57" s="718"/>
      <c r="E57" s="895"/>
      <c r="F57" s="895"/>
      <c r="G57" s="895"/>
      <c r="H57" s="895"/>
      <c r="I57" s="895"/>
      <c r="J57" s="895"/>
      <c r="K57" s="895"/>
      <c r="L57" s="895"/>
      <c r="M57" s="895"/>
      <c r="N57" s="895"/>
      <c r="O57" s="895"/>
      <c r="P57" s="895"/>
      <c r="Q57" s="895"/>
      <c r="R57" s="220"/>
      <c r="S57" s="133"/>
    </row>
    <row r="58" spans="1:19" s="944" customFormat="1" ht="13.5" customHeight="1" x14ac:dyDescent="0.2">
      <c r="A58" s="942"/>
      <c r="B58" s="942"/>
      <c r="C58" s="1578" t="s">
        <v>631</v>
      </c>
      <c r="D58" s="1578"/>
      <c r="E58" s="1578"/>
      <c r="F58" s="1578"/>
      <c r="G58" s="1578"/>
      <c r="H58" s="1578"/>
      <c r="I58" s="1578"/>
      <c r="J58" s="1578"/>
      <c r="K58" s="1578"/>
      <c r="L58" s="1578"/>
      <c r="M58" s="1578"/>
      <c r="N58" s="1578"/>
      <c r="O58" s="1578"/>
      <c r="P58" s="1578"/>
      <c r="Q58" s="1578"/>
      <c r="R58" s="943"/>
      <c r="S58" s="136"/>
    </row>
    <row r="59" spans="1:19" s="137" customFormat="1" ht="13.5" customHeight="1" x14ac:dyDescent="0.2">
      <c r="A59" s="942"/>
      <c r="B59" s="942"/>
      <c r="C59" s="1578"/>
      <c r="D59" s="1578"/>
      <c r="E59" s="1578"/>
      <c r="F59" s="1578"/>
      <c r="G59" s="1578"/>
      <c r="H59" s="1578"/>
      <c r="I59" s="1578"/>
      <c r="J59" s="1578"/>
      <c r="K59" s="1578"/>
      <c r="L59" s="1578"/>
      <c r="M59" s="1578"/>
      <c r="N59" s="1578"/>
      <c r="O59" s="1578"/>
      <c r="P59" s="1578"/>
      <c r="Q59" s="1578"/>
      <c r="R59" s="943"/>
      <c r="S59" s="136"/>
    </row>
    <row r="60" spans="1:19" s="397" customFormat="1" ht="13.5" customHeight="1" x14ac:dyDescent="0.2">
      <c r="A60" s="886"/>
      <c r="B60" s="886"/>
      <c r="C60" s="460" t="s">
        <v>432</v>
      </c>
      <c r="D60" s="418"/>
      <c r="E60" s="916"/>
      <c r="F60" s="916"/>
      <c r="G60" s="916"/>
      <c r="H60" s="916"/>
      <c r="I60" s="917" t="s">
        <v>134</v>
      </c>
      <c r="J60" s="918"/>
      <c r="K60" s="918"/>
      <c r="L60" s="918"/>
      <c r="M60" s="492"/>
      <c r="N60" s="563"/>
      <c r="O60" s="563"/>
      <c r="P60" s="563"/>
      <c r="Q60" s="563"/>
      <c r="R60" s="220"/>
    </row>
    <row r="61" spans="1:19" ht="13.5" customHeight="1" x14ac:dyDescent="0.2">
      <c r="A61" s="131"/>
      <c r="B61" s="133"/>
      <c r="C61" s="438"/>
      <c r="D61" s="133"/>
      <c r="E61" s="170"/>
      <c r="F61" s="1511">
        <v>42917</v>
      </c>
      <c r="G61" s="1511"/>
      <c r="H61" s="1511"/>
      <c r="I61" s="1511"/>
      <c r="J61" s="1511"/>
      <c r="K61" s="1511"/>
      <c r="L61" s="1511"/>
      <c r="M61" s="1511"/>
      <c r="N61" s="1511"/>
      <c r="O61" s="1511"/>
      <c r="P61" s="1511"/>
      <c r="Q61" s="1511"/>
      <c r="R61" s="387">
        <v>9</v>
      </c>
      <c r="S61" s="133"/>
    </row>
    <row r="62" spans="1:19" ht="15" customHeight="1" x14ac:dyDescent="0.2">
      <c r="B62" s="438"/>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K8"/>
    <mergeCell ref="L8:Q8"/>
  </mergeCells>
  <conditionalFormatting sqref="E9:Q11 E8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84" t="s">
        <v>320</v>
      </c>
      <c r="E1" s="1584"/>
      <c r="F1" s="1584"/>
      <c r="G1" s="1584"/>
      <c r="H1" s="1584"/>
      <c r="I1" s="1584"/>
      <c r="J1" s="1584"/>
      <c r="K1" s="1584"/>
      <c r="L1" s="1584"/>
      <c r="M1" s="1584"/>
      <c r="N1" s="1584"/>
      <c r="O1" s="1584"/>
      <c r="P1" s="1584"/>
      <c r="Q1" s="1584"/>
      <c r="R1" s="1584"/>
      <c r="S1" s="2"/>
    </row>
    <row r="2" spans="1:19" ht="6" customHeight="1" x14ac:dyDescent="0.2">
      <c r="A2" s="2"/>
      <c r="B2" s="1585"/>
      <c r="C2" s="1586"/>
      <c r="D2" s="1587"/>
      <c r="E2" s="4"/>
      <c r="F2" s="4"/>
      <c r="G2" s="4"/>
      <c r="H2" s="4"/>
      <c r="I2" s="4"/>
      <c r="J2" s="4"/>
      <c r="K2" s="4"/>
      <c r="L2" s="4"/>
      <c r="M2" s="4"/>
      <c r="N2" s="4"/>
      <c r="O2" s="4"/>
      <c r="P2" s="4"/>
      <c r="Q2" s="4"/>
      <c r="R2" s="4"/>
      <c r="S2" s="2"/>
    </row>
    <row r="3" spans="1:19" ht="13.5" customHeight="1" thickBot="1" x14ac:dyDescent="0.25">
      <c r="A3" s="2"/>
      <c r="B3" s="213"/>
      <c r="C3" s="4"/>
      <c r="D3" s="4"/>
      <c r="E3" s="600"/>
      <c r="F3" s="600"/>
      <c r="G3" s="600"/>
      <c r="H3" s="600"/>
      <c r="I3" s="524"/>
      <c r="J3" s="600"/>
      <c r="K3" s="600"/>
      <c r="L3" s="600"/>
      <c r="M3" s="600"/>
      <c r="N3" s="600"/>
      <c r="O3" s="600"/>
      <c r="P3" s="600"/>
      <c r="Q3" s="600" t="s">
        <v>73</v>
      </c>
      <c r="R3" s="4"/>
      <c r="S3" s="2"/>
    </row>
    <row r="4" spans="1:19" s="7" customFormat="1" ht="13.5" customHeight="1" thickBot="1" x14ac:dyDescent="0.25">
      <c r="A4" s="6"/>
      <c r="B4" s="212"/>
      <c r="C4" s="383" t="s">
        <v>213</v>
      </c>
      <c r="D4" s="525"/>
      <c r="E4" s="525"/>
      <c r="F4" s="525"/>
      <c r="G4" s="525"/>
      <c r="H4" s="525"/>
      <c r="I4" s="525"/>
      <c r="J4" s="525"/>
      <c r="K4" s="525"/>
      <c r="L4" s="525"/>
      <c r="M4" s="525"/>
      <c r="N4" s="525"/>
      <c r="O4" s="525"/>
      <c r="P4" s="525"/>
      <c r="Q4" s="526"/>
      <c r="R4" s="4"/>
      <c r="S4" s="6"/>
    </row>
    <row r="5" spans="1:19" ht="4.5" customHeight="1" x14ac:dyDescent="0.2">
      <c r="A5" s="2"/>
      <c r="B5" s="213"/>
      <c r="C5" s="1588" t="s">
        <v>78</v>
      </c>
      <c r="D5" s="1588"/>
      <c r="E5" s="1589"/>
      <c r="F5" s="1589"/>
      <c r="G5" s="1589"/>
      <c r="H5" s="1589"/>
      <c r="I5" s="1589"/>
      <c r="J5" s="1589"/>
      <c r="K5" s="1589"/>
      <c r="L5" s="1589"/>
      <c r="M5" s="1589"/>
      <c r="N5" s="1589"/>
      <c r="O5" s="604"/>
      <c r="P5" s="604"/>
      <c r="Q5" s="604"/>
      <c r="R5" s="4"/>
      <c r="S5" s="2"/>
    </row>
    <row r="6" spans="1:19" ht="12" customHeight="1" x14ac:dyDescent="0.2">
      <c r="A6" s="2"/>
      <c r="B6" s="213"/>
      <c r="C6" s="1588"/>
      <c r="D6" s="1588"/>
      <c r="E6" s="1590" t="str">
        <f>+'11desemprego_IEFP'!E6:N6</f>
        <v>2016</v>
      </c>
      <c r="F6" s="1590"/>
      <c r="G6" s="1590"/>
      <c r="H6" s="1590"/>
      <c r="I6" s="1590"/>
      <c r="J6" s="1590"/>
      <c r="K6" s="1590"/>
      <c r="L6" s="1590" t="str">
        <f>+'11desemprego_IEFP'!L6</f>
        <v>2017</v>
      </c>
      <c r="M6" s="1590"/>
      <c r="N6" s="1590"/>
      <c r="O6" s="1590"/>
      <c r="P6" s="1590"/>
      <c r="Q6" s="1590"/>
      <c r="R6" s="4"/>
      <c r="S6" s="2"/>
    </row>
    <row r="7" spans="1:19" x14ac:dyDescent="0.2">
      <c r="A7" s="2"/>
      <c r="B7" s="213"/>
      <c r="C7" s="607"/>
      <c r="D7" s="607"/>
      <c r="E7" s="601" t="s">
        <v>100</v>
      </c>
      <c r="F7" s="712" t="s">
        <v>99</v>
      </c>
      <c r="G7" s="712" t="s">
        <v>98</v>
      </c>
      <c r="H7" s="712" t="s">
        <v>97</v>
      </c>
      <c r="I7" s="712" t="s">
        <v>96</v>
      </c>
      <c r="J7" s="712" t="s">
        <v>95</v>
      </c>
      <c r="K7" s="712" t="s">
        <v>94</v>
      </c>
      <c r="L7" s="712" t="s">
        <v>93</v>
      </c>
      <c r="M7" s="712" t="s">
        <v>104</v>
      </c>
      <c r="N7" s="712" t="s">
        <v>103</v>
      </c>
      <c r="O7" s="712" t="s">
        <v>102</v>
      </c>
      <c r="P7" s="712" t="s">
        <v>101</v>
      </c>
      <c r="Q7" s="712" t="s">
        <v>100</v>
      </c>
      <c r="R7" s="604"/>
      <c r="S7" s="2"/>
    </row>
    <row r="8" spans="1:19" s="513" customFormat="1" ht="15" customHeight="1" x14ac:dyDescent="0.2">
      <c r="A8" s="91"/>
      <c r="B8" s="214"/>
      <c r="C8" s="1583" t="s">
        <v>68</v>
      </c>
      <c r="D8" s="1583"/>
      <c r="E8" s="527">
        <v>49496</v>
      </c>
      <c r="F8" s="528">
        <v>47270</v>
      </c>
      <c r="G8" s="528">
        <v>50372</v>
      </c>
      <c r="H8" s="528">
        <v>65454</v>
      </c>
      <c r="I8" s="528">
        <v>58289</v>
      </c>
      <c r="J8" s="528">
        <v>58242</v>
      </c>
      <c r="K8" s="528">
        <v>46032</v>
      </c>
      <c r="L8" s="528">
        <v>59506</v>
      </c>
      <c r="M8" s="528">
        <v>43954</v>
      </c>
      <c r="N8" s="528">
        <v>50848</v>
      </c>
      <c r="O8" s="528">
        <v>37706</v>
      </c>
      <c r="P8" s="528">
        <v>43573</v>
      </c>
      <c r="Q8" s="528">
        <v>41206</v>
      </c>
      <c r="R8" s="514"/>
      <c r="S8" s="91"/>
    </row>
    <row r="9" spans="1:19" s="522" customFormat="1" ht="11.25" customHeight="1" x14ac:dyDescent="0.2">
      <c r="A9" s="529"/>
      <c r="B9" s="530"/>
      <c r="C9" s="531"/>
      <c r="D9" s="450" t="s">
        <v>187</v>
      </c>
      <c r="E9" s="148">
        <v>17755</v>
      </c>
      <c r="F9" s="158">
        <v>17218</v>
      </c>
      <c r="G9" s="158">
        <v>17861</v>
      </c>
      <c r="H9" s="158">
        <v>24367</v>
      </c>
      <c r="I9" s="158">
        <v>18986</v>
      </c>
      <c r="J9" s="158">
        <v>17680</v>
      </c>
      <c r="K9" s="158">
        <v>15172</v>
      </c>
      <c r="L9" s="158">
        <v>19649</v>
      </c>
      <c r="M9" s="158">
        <v>15305</v>
      </c>
      <c r="N9" s="158">
        <v>18156</v>
      </c>
      <c r="O9" s="158">
        <v>13357</v>
      </c>
      <c r="P9" s="158">
        <v>15393</v>
      </c>
      <c r="Q9" s="158">
        <v>15221</v>
      </c>
      <c r="R9" s="532"/>
      <c r="S9" s="529"/>
    </row>
    <row r="10" spans="1:19" s="522" customFormat="1" ht="11.25" customHeight="1" x14ac:dyDescent="0.2">
      <c r="A10" s="529"/>
      <c r="B10" s="530"/>
      <c r="C10" s="531"/>
      <c r="D10" s="450" t="s">
        <v>188</v>
      </c>
      <c r="E10" s="148">
        <v>10157</v>
      </c>
      <c r="F10" s="158">
        <v>9810</v>
      </c>
      <c r="G10" s="158">
        <v>10785</v>
      </c>
      <c r="H10" s="158">
        <v>13736</v>
      </c>
      <c r="I10" s="158">
        <v>11712</v>
      </c>
      <c r="J10" s="158">
        <v>10505</v>
      </c>
      <c r="K10" s="158">
        <v>9732</v>
      </c>
      <c r="L10" s="158">
        <v>12220</v>
      </c>
      <c r="M10" s="158">
        <v>8845</v>
      </c>
      <c r="N10" s="158">
        <v>10121</v>
      </c>
      <c r="O10" s="158">
        <v>7563</v>
      </c>
      <c r="P10" s="158">
        <v>8481</v>
      </c>
      <c r="Q10" s="158">
        <v>8369</v>
      </c>
      <c r="R10" s="532"/>
      <c r="S10" s="529"/>
    </row>
    <row r="11" spans="1:19" s="522" customFormat="1" ht="11.25" customHeight="1" x14ac:dyDescent="0.2">
      <c r="A11" s="529"/>
      <c r="B11" s="530"/>
      <c r="C11" s="531"/>
      <c r="D11" s="450" t="s">
        <v>189</v>
      </c>
      <c r="E11" s="148">
        <v>13635</v>
      </c>
      <c r="F11" s="158">
        <v>12836</v>
      </c>
      <c r="G11" s="158">
        <v>13482</v>
      </c>
      <c r="H11" s="158">
        <v>16420</v>
      </c>
      <c r="I11" s="158">
        <v>14644</v>
      </c>
      <c r="J11" s="158">
        <v>13538</v>
      </c>
      <c r="K11" s="158">
        <v>11033</v>
      </c>
      <c r="L11" s="158">
        <v>16067</v>
      </c>
      <c r="M11" s="158">
        <v>12143</v>
      </c>
      <c r="N11" s="158">
        <v>14166</v>
      </c>
      <c r="O11" s="158">
        <v>10258</v>
      </c>
      <c r="P11" s="158">
        <v>12195</v>
      </c>
      <c r="Q11" s="158">
        <v>10959</v>
      </c>
      <c r="R11" s="532"/>
      <c r="S11" s="529"/>
    </row>
    <row r="12" spans="1:19" s="522" customFormat="1" ht="11.25" customHeight="1" x14ac:dyDescent="0.2">
      <c r="A12" s="529"/>
      <c r="B12" s="530"/>
      <c r="C12" s="531"/>
      <c r="D12" s="450" t="s">
        <v>190</v>
      </c>
      <c r="E12" s="148">
        <v>3788</v>
      </c>
      <c r="F12" s="158">
        <v>3782</v>
      </c>
      <c r="G12" s="158">
        <v>4299</v>
      </c>
      <c r="H12" s="158">
        <v>4915</v>
      </c>
      <c r="I12" s="158">
        <v>5553</v>
      </c>
      <c r="J12" s="158">
        <v>4477</v>
      </c>
      <c r="K12" s="158">
        <v>3802</v>
      </c>
      <c r="L12" s="158">
        <v>4796</v>
      </c>
      <c r="M12" s="158">
        <v>3361</v>
      </c>
      <c r="N12" s="158">
        <v>3948</v>
      </c>
      <c r="O12" s="158">
        <v>2874</v>
      </c>
      <c r="P12" s="158">
        <v>3188</v>
      </c>
      <c r="Q12" s="158">
        <v>3174</v>
      </c>
      <c r="R12" s="532"/>
      <c r="S12" s="529"/>
    </row>
    <row r="13" spans="1:19" s="522" customFormat="1" ht="11.25" customHeight="1" x14ac:dyDescent="0.2">
      <c r="A13" s="529"/>
      <c r="B13" s="530"/>
      <c r="C13" s="531"/>
      <c r="D13" s="450" t="s">
        <v>191</v>
      </c>
      <c r="E13" s="148">
        <v>1828</v>
      </c>
      <c r="F13" s="158">
        <v>1556</v>
      </c>
      <c r="G13" s="158">
        <v>1775</v>
      </c>
      <c r="H13" s="158">
        <v>2951</v>
      </c>
      <c r="I13" s="158">
        <v>4546</v>
      </c>
      <c r="J13" s="158">
        <v>9353</v>
      </c>
      <c r="K13" s="158">
        <v>4374</v>
      </c>
      <c r="L13" s="158">
        <v>3838</v>
      </c>
      <c r="M13" s="158">
        <v>2313</v>
      </c>
      <c r="N13" s="158">
        <v>2290</v>
      </c>
      <c r="O13" s="158">
        <v>1422</v>
      </c>
      <c r="P13" s="158">
        <v>1627</v>
      </c>
      <c r="Q13" s="158">
        <v>1457</v>
      </c>
      <c r="R13" s="532"/>
      <c r="S13" s="529"/>
    </row>
    <row r="14" spans="1:19" s="522" customFormat="1" ht="11.25" customHeight="1" x14ac:dyDescent="0.2">
      <c r="A14" s="529"/>
      <c r="B14" s="530"/>
      <c r="C14" s="531"/>
      <c r="D14" s="450" t="s">
        <v>130</v>
      </c>
      <c r="E14" s="148">
        <v>1255</v>
      </c>
      <c r="F14" s="158">
        <v>920</v>
      </c>
      <c r="G14" s="158">
        <v>938</v>
      </c>
      <c r="H14" s="158">
        <v>1363</v>
      </c>
      <c r="I14" s="158">
        <v>1373</v>
      </c>
      <c r="J14" s="158">
        <v>1328</v>
      </c>
      <c r="K14" s="158">
        <v>926</v>
      </c>
      <c r="L14" s="158">
        <v>1368</v>
      </c>
      <c r="M14" s="158">
        <v>864</v>
      </c>
      <c r="N14" s="158">
        <v>1098</v>
      </c>
      <c r="O14" s="158">
        <v>1344</v>
      </c>
      <c r="P14" s="158">
        <v>1611</v>
      </c>
      <c r="Q14" s="158">
        <v>973</v>
      </c>
      <c r="R14" s="532"/>
      <c r="S14" s="529"/>
    </row>
    <row r="15" spans="1:19" s="522" customFormat="1" ht="11.25" customHeight="1" x14ac:dyDescent="0.2">
      <c r="A15" s="529"/>
      <c r="B15" s="530"/>
      <c r="C15" s="531"/>
      <c r="D15" s="450" t="s">
        <v>131</v>
      </c>
      <c r="E15" s="148">
        <v>1078</v>
      </c>
      <c r="F15" s="158">
        <v>1148</v>
      </c>
      <c r="G15" s="158">
        <v>1232</v>
      </c>
      <c r="H15" s="158">
        <v>1702</v>
      </c>
      <c r="I15" s="158">
        <v>1475</v>
      </c>
      <c r="J15" s="158">
        <v>1361</v>
      </c>
      <c r="K15" s="158">
        <v>993</v>
      </c>
      <c r="L15" s="158">
        <v>1568</v>
      </c>
      <c r="M15" s="158">
        <v>1123</v>
      </c>
      <c r="N15" s="158">
        <v>1069</v>
      </c>
      <c r="O15" s="158">
        <v>888</v>
      </c>
      <c r="P15" s="158">
        <v>1078</v>
      </c>
      <c r="Q15" s="158">
        <v>1053</v>
      </c>
      <c r="R15" s="532"/>
      <c r="S15" s="529"/>
    </row>
    <row r="16" spans="1:19" s="538" customFormat="1" ht="15" customHeight="1" x14ac:dyDescent="0.2">
      <c r="A16" s="533"/>
      <c r="B16" s="534"/>
      <c r="C16" s="1583" t="s">
        <v>288</v>
      </c>
      <c r="D16" s="1583"/>
      <c r="E16" s="535"/>
      <c r="F16" s="536"/>
      <c r="G16" s="536"/>
      <c r="H16" s="536"/>
      <c r="I16" s="536"/>
      <c r="J16" s="536"/>
      <c r="K16" s="536"/>
      <c r="L16" s="536"/>
      <c r="M16" s="536"/>
      <c r="N16" s="536"/>
      <c r="O16" s="536"/>
      <c r="P16" s="536"/>
      <c r="Q16" s="536"/>
      <c r="R16" s="537"/>
      <c r="S16" s="533"/>
    </row>
    <row r="17" spans="1:19" s="522" customFormat="1" ht="12" customHeight="1" x14ac:dyDescent="0.2">
      <c r="A17" s="529"/>
      <c r="B17" s="530"/>
      <c r="C17" s="531"/>
      <c r="D17" s="93" t="s">
        <v>478</v>
      </c>
      <c r="E17" s="158">
        <v>5461</v>
      </c>
      <c r="F17" s="158">
        <v>4938</v>
      </c>
      <c r="G17" s="158">
        <v>5306</v>
      </c>
      <c r="H17" s="158">
        <v>7308</v>
      </c>
      <c r="I17" s="158">
        <v>7247</v>
      </c>
      <c r="J17" s="158">
        <v>6746</v>
      </c>
      <c r="K17" s="158">
        <v>4562</v>
      </c>
      <c r="L17" s="158">
        <v>7157</v>
      </c>
      <c r="M17" s="158">
        <v>5527</v>
      </c>
      <c r="N17" s="158">
        <v>6282</v>
      </c>
      <c r="O17" s="158">
        <v>4501</v>
      </c>
      <c r="P17" s="158">
        <v>5467</v>
      </c>
      <c r="Q17" s="158">
        <v>4669</v>
      </c>
      <c r="R17" s="532"/>
      <c r="S17" s="529"/>
    </row>
    <row r="18" spans="1:19" s="522" customFormat="1" ht="12" customHeight="1" x14ac:dyDescent="0.2">
      <c r="A18" s="529"/>
      <c r="B18" s="530"/>
      <c r="C18" s="531"/>
      <c r="D18" s="93" t="s">
        <v>479</v>
      </c>
      <c r="E18" s="158">
        <v>3806</v>
      </c>
      <c r="F18" s="158">
        <v>3747</v>
      </c>
      <c r="G18" s="158">
        <v>4274</v>
      </c>
      <c r="H18" s="158">
        <v>4601</v>
      </c>
      <c r="I18" s="158">
        <v>4625</v>
      </c>
      <c r="J18" s="158">
        <v>4446</v>
      </c>
      <c r="K18" s="158">
        <v>4193</v>
      </c>
      <c r="L18" s="158">
        <v>5028</v>
      </c>
      <c r="M18" s="158">
        <v>3615</v>
      </c>
      <c r="N18" s="158">
        <v>4236</v>
      </c>
      <c r="O18" s="158">
        <v>3251</v>
      </c>
      <c r="P18" s="158">
        <v>3786</v>
      </c>
      <c r="Q18" s="158">
        <v>3283</v>
      </c>
      <c r="R18" s="532"/>
      <c r="S18" s="529"/>
    </row>
    <row r="19" spans="1:19" s="522" customFormat="1" ht="12" customHeight="1" x14ac:dyDescent="0.2">
      <c r="A19" s="529"/>
      <c r="B19" s="530"/>
      <c r="C19" s="531"/>
      <c r="D19" s="93" t="s">
        <v>602</v>
      </c>
      <c r="E19" s="158">
        <v>3309</v>
      </c>
      <c r="F19" s="158">
        <v>1451</v>
      </c>
      <c r="G19" s="158">
        <v>1291</v>
      </c>
      <c r="H19" s="158">
        <v>1541</v>
      </c>
      <c r="I19" s="158">
        <v>1919</v>
      </c>
      <c r="J19" s="158">
        <v>2451</v>
      </c>
      <c r="K19" s="158">
        <v>1772</v>
      </c>
      <c r="L19" s="158">
        <v>1772</v>
      </c>
      <c r="M19" s="158">
        <v>1258</v>
      </c>
      <c r="N19" s="158">
        <v>1430</v>
      </c>
      <c r="O19" s="158">
        <v>1353</v>
      </c>
      <c r="P19" s="158">
        <v>1237</v>
      </c>
      <c r="Q19" s="158">
        <v>2832</v>
      </c>
      <c r="R19" s="532"/>
      <c r="S19" s="529"/>
    </row>
    <row r="20" spans="1:19" s="522" customFormat="1" ht="12" customHeight="1" x14ac:dyDescent="0.2">
      <c r="A20" s="529"/>
      <c r="B20" s="530"/>
      <c r="C20" s="531"/>
      <c r="D20" s="93" t="s">
        <v>481</v>
      </c>
      <c r="E20" s="158">
        <v>3104</v>
      </c>
      <c r="F20" s="158">
        <v>2445</v>
      </c>
      <c r="G20" s="158">
        <v>2522</v>
      </c>
      <c r="H20" s="158">
        <v>3304</v>
      </c>
      <c r="I20" s="158">
        <v>3924</v>
      </c>
      <c r="J20" s="158">
        <v>5583</v>
      </c>
      <c r="K20" s="158">
        <v>3189</v>
      </c>
      <c r="L20" s="158">
        <v>3883</v>
      </c>
      <c r="M20" s="158">
        <v>2726</v>
      </c>
      <c r="N20" s="158">
        <v>3035</v>
      </c>
      <c r="O20" s="158">
        <v>2169</v>
      </c>
      <c r="P20" s="158">
        <v>2413</v>
      </c>
      <c r="Q20" s="158">
        <v>2658</v>
      </c>
      <c r="R20" s="532"/>
      <c r="S20" s="529"/>
    </row>
    <row r="21" spans="1:19" s="522" customFormat="1" ht="11.25" customHeight="1" x14ac:dyDescent="0.2">
      <c r="A21" s="529"/>
      <c r="B21" s="530"/>
      <c r="C21" s="531"/>
      <c r="D21" s="93" t="s">
        <v>480</v>
      </c>
      <c r="E21" s="158">
        <v>3161</v>
      </c>
      <c r="F21" s="158">
        <v>2634</v>
      </c>
      <c r="G21" s="158">
        <v>2668</v>
      </c>
      <c r="H21" s="158">
        <v>3628</v>
      </c>
      <c r="I21" s="158">
        <v>4028</v>
      </c>
      <c r="J21" s="158">
        <v>5005</v>
      </c>
      <c r="K21" s="158">
        <v>3155</v>
      </c>
      <c r="L21" s="158">
        <v>3932</v>
      </c>
      <c r="M21" s="158">
        <v>2975</v>
      </c>
      <c r="N21" s="158">
        <v>3442</v>
      </c>
      <c r="O21" s="158">
        <v>2676</v>
      </c>
      <c r="P21" s="158">
        <v>3221</v>
      </c>
      <c r="Q21" s="158">
        <v>2655</v>
      </c>
      <c r="R21" s="532"/>
      <c r="S21" s="529"/>
    </row>
    <row r="22" spans="1:19" s="522" customFormat="1" ht="15" customHeight="1" x14ac:dyDescent="0.2">
      <c r="A22" s="529"/>
      <c r="B22" s="530"/>
      <c r="C22" s="1583" t="s">
        <v>214</v>
      </c>
      <c r="D22" s="1583"/>
      <c r="E22" s="527">
        <v>6033</v>
      </c>
      <c r="F22" s="528">
        <v>7416</v>
      </c>
      <c r="G22" s="528">
        <v>8550</v>
      </c>
      <c r="H22" s="528">
        <v>11450</v>
      </c>
      <c r="I22" s="528">
        <v>8863</v>
      </c>
      <c r="J22" s="528">
        <v>6840</v>
      </c>
      <c r="K22" s="528">
        <v>4501</v>
      </c>
      <c r="L22" s="528">
        <v>7255</v>
      </c>
      <c r="M22" s="528">
        <v>5967</v>
      </c>
      <c r="N22" s="528">
        <v>6667</v>
      </c>
      <c r="O22" s="528">
        <v>4148</v>
      </c>
      <c r="P22" s="528">
        <v>5071</v>
      </c>
      <c r="Q22" s="528">
        <v>4873</v>
      </c>
      <c r="R22" s="532"/>
      <c r="S22" s="529"/>
    </row>
    <row r="23" spans="1:19" s="538" customFormat="1" ht="12" customHeight="1" x14ac:dyDescent="0.2">
      <c r="A23" s="533"/>
      <c r="B23" s="534"/>
      <c r="C23" s="1583" t="s">
        <v>289</v>
      </c>
      <c r="D23" s="1583"/>
      <c r="E23" s="527">
        <v>43463</v>
      </c>
      <c r="F23" s="528">
        <v>39854</v>
      </c>
      <c r="G23" s="528">
        <v>41822</v>
      </c>
      <c r="H23" s="528">
        <v>54004</v>
      </c>
      <c r="I23" s="528">
        <v>49426</v>
      </c>
      <c r="J23" s="528">
        <v>51402</v>
      </c>
      <c r="K23" s="528">
        <v>41531</v>
      </c>
      <c r="L23" s="528">
        <v>52251</v>
      </c>
      <c r="M23" s="528">
        <v>37987</v>
      </c>
      <c r="N23" s="528">
        <v>44181</v>
      </c>
      <c r="O23" s="528">
        <v>33558</v>
      </c>
      <c r="P23" s="528">
        <v>38502</v>
      </c>
      <c r="Q23" s="528">
        <v>36333</v>
      </c>
      <c r="R23" s="539"/>
      <c r="S23" s="533"/>
    </row>
    <row r="24" spans="1:19" s="522" customFormat="1" ht="12.75" customHeight="1" x14ac:dyDescent="0.2">
      <c r="A24" s="529"/>
      <c r="B24" s="540"/>
      <c r="C24" s="531"/>
      <c r="D24" s="456" t="s">
        <v>340</v>
      </c>
      <c r="E24" s="148">
        <v>1638</v>
      </c>
      <c r="F24" s="158">
        <v>1922</v>
      </c>
      <c r="G24" s="158">
        <v>2080</v>
      </c>
      <c r="H24" s="158">
        <v>1932</v>
      </c>
      <c r="I24" s="158">
        <v>3263</v>
      </c>
      <c r="J24" s="158">
        <v>3129</v>
      </c>
      <c r="K24" s="158">
        <v>2018</v>
      </c>
      <c r="L24" s="158">
        <v>2425</v>
      </c>
      <c r="M24" s="158">
        <v>1490</v>
      </c>
      <c r="N24" s="158">
        <v>2581</v>
      </c>
      <c r="O24" s="158">
        <v>1428</v>
      </c>
      <c r="P24" s="158">
        <v>1520</v>
      </c>
      <c r="Q24" s="158">
        <v>1618</v>
      </c>
      <c r="R24" s="532"/>
      <c r="S24" s="529"/>
    </row>
    <row r="25" spans="1:19" s="522" customFormat="1" ht="11.25" customHeight="1" x14ac:dyDescent="0.2">
      <c r="A25" s="529"/>
      <c r="B25" s="540"/>
      <c r="C25" s="531"/>
      <c r="D25" s="456" t="s">
        <v>215</v>
      </c>
      <c r="E25" s="148">
        <v>9093</v>
      </c>
      <c r="F25" s="158">
        <v>8214</v>
      </c>
      <c r="G25" s="158">
        <v>8566</v>
      </c>
      <c r="H25" s="158">
        <v>9824</v>
      </c>
      <c r="I25" s="158">
        <v>9610</v>
      </c>
      <c r="J25" s="158">
        <v>8942</v>
      </c>
      <c r="K25" s="158">
        <v>8911</v>
      </c>
      <c r="L25" s="158">
        <v>10796</v>
      </c>
      <c r="M25" s="158">
        <v>8104</v>
      </c>
      <c r="N25" s="158">
        <v>9200</v>
      </c>
      <c r="O25" s="158">
        <v>6878</v>
      </c>
      <c r="P25" s="158">
        <v>7998</v>
      </c>
      <c r="Q25" s="158">
        <v>7078</v>
      </c>
      <c r="R25" s="532"/>
      <c r="S25" s="529"/>
    </row>
    <row r="26" spans="1:19" s="522" customFormat="1" ht="11.25" customHeight="1" x14ac:dyDescent="0.2">
      <c r="A26" s="529"/>
      <c r="B26" s="540"/>
      <c r="C26" s="531"/>
      <c r="D26" s="456" t="s">
        <v>163</v>
      </c>
      <c r="E26" s="148">
        <v>32585</v>
      </c>
      <c r="F26" s="158">
        <v>29568</v>
      </c>
      <c r="G26" s="158">
        <v>31038</v>
      </c>
      <c r="H26" s="158">
        <v>42044</v>
      </c>
      <c r="I26" s="158">
        <v>36347</v>
      </c>
      <c r="J26" s="158">
        <v>39175</v>
      </c>
      <c r="K26" s="158">
        <v>30486</v>
      </c>
      <c r="L26" s="158">
        <v>38813</v>
      </c>
      <c r="M26" s="158">
        <v>28197</v>
      </c>
      <c r="N26" s="158">
        <v>32185</v>
      </c>
      <c r="O26" s="158">
        <v>25117</v>
      </c>
      <c r="P26" s="158">
        <v>28822</v>
      </c>
      <c r="Q26" s="158">
        <v>27493</v>
      </c>
      <c r="R26" s="532"/>
      <c r="S26" s="529"/>
    </row>
    <row r="27" spans="1:19" s="522" customFormat="1" ht="11.25" customHeight="1" x14ac:dyDescent="0.2">
      <c r="A27" s="529"/>
      <c r="B27" s="540"/>
      <c r="C27" s="531"/>
      <c r="D27" s="456" t="s">
        <v>216</v>
      </c>
      <c r="E27" s="148">
        <v>147</v>
      </c>
      <c r="F27" s="158">
        <v>150</v>
      </c>
      <c r="G27" s="158">
        <v>138</v>
      </c>
      <c r="H27" s="158">
        <v>204</v>
      </c>
      <c r="I27" s="158">
        <v>206</v>
      </c>
      <c r="J27" s="158">
        <v>156</v>
      </c>
      <c r="K27" s="158">
        <v>116</v>
      </c>
      <c r="L27" s="158">
        <v>217</v>
      </c>
      <c r="M27" s="158">
        <v>196</v>
      </c>
      <c r="N27" s="158">
        <v>215</v>
      </c>
      <c r="O27" s="158">
        <v>135</v>
      </c>
      <c r="P27" s="158">
        <v>162</v>
      </c>
      <c r="Q27" s="158">
        <v>144</v>
      </c>
      <c r="R27" s="532"/>
      <c r="S27" s="529"/>
    </row>
    <row r="28" spans="1:19" ht="10.5" customHeight="1" thickBot="1" x14ac:dyDescent="0.25">
      <c r="A28" s="2"/>
      <c r="B28" s="213"/>
      <c r="C28" s="541"/>
      <c r="D28" s="13"/>
      <c r="E28" s="600"/>
      <c r="F28" s="600"/>
      <c r="G28" s="600"/>
      <c r="H28" s="600"/>
      <c r="I28" s="600"/>
      <c r="J28" s="523"/>
      <c r="K28" s="523"/>
      <c r="L28" s="523"/>
      <c r="M28" s="523"/>
      <c r="N28" s="523"/>
      <c r="O28" s="523"/>
      <c r="P28" s="523"/>
      <c r="Q28" s="523"/>
      <c r="R28" s="604"/>
      <c r="S28" s="2"/>
    </row>
    <row r="29" spans="1:19" ht="13.5" customHeight="1" thickBot="1" x14ac:dyDescent="0.25">
      <c r="A29" s="2"/>
      <c r="B29" s="213"/>
      <c r="C29" s="383" t="s">
        <v>217</v>
      </c>
      <c r="D29" s="525"/>
      <c r="E29" s="543"/>
      <c r="F29" s="543"/>
      <c r="G29" s="543"/>
      <c r="H29" s="543"/>
      <c r="I29" s="543"/>
      <c r="J29" s="543"/>
      <c r="K29" s="543"/>
      <c r="L29" s="543"/>
      <c r="M29" s="543"/>
      <c r="N29" s="543"/>
      <c r="O29" s="543"/>
      <c r="P29" s="543"/>
      <c r="Q29" s="544"/>
      <c r="R29" s="604"/>
      <c r="S29" s="2"/>
    </row>
    <row r="30" spans="1:19" ht="9.75" customHeight="1" x14ac:dyDescent="0.2">
      <c r="A30" s="2"/>
      <c r="B30" s="213"/>
      <c r="C30" s="603" t="s">
        <v>78</v>
      </c>
      <c r="D30" s="13"/>
      <c r="E30" s="542"/>
      <c r="F30" s="542"/>
      <c r="G30" s="542"/>
      <c r="H30" s="542"/>
      <c r="I30" s="542"/>
      <c r="J30" s="542"/>
      <c r="K30" s="542"/>
      <c r="L30" s="542"/>
      <c r="M30" s="542"/>
      <c r="N30" s="542"/>
      <c r="O30" s="542"/>
      <c r="P30" s="542"/>
      <c r="Q30" s="545"/>
      <c r="R30" s="604"/>
      <c r="S30" s="2"/>
    </row>
    <row r="31" spans="1:19" ht="15" customHeight="1" x14ac:dyDescent="0.2">
      <c r="A31" s="2"/>
      <c r="B31" s="213"/>
      <c r="C31" s="1583" t="s">
        <v>68</v>
      </c>
      <c r="D31" s="1583"/>
      <c r="E31" s="527">
        <v>16274</v>
      </c>
      <c r="F31" s="528">
        <v>11950</v>
      </c>
      <c r="G31" s="528">
        <v>9593</v>
      </c>
      <c r="H31" s="528">
        <v>11158</v>
      </c>
      <c r="I31" s="528">
        <v>9445</v>
      </c>
      <c r="J31" s="528">
        <v>8324</v>
      </c>
      <c r="K31" s="528">
        <v>5966</v>
      </c>
      <c r="L31" s="528">
        <v>11226</v>
      </c>
      <c r="M31" s="528">
        <v>14064</v>
      </c>
      <c r="N31" s="528">
        <v>15892</v>
      </c>
      <c r="O31" s="528">
        <v>10977</v>
      </c>
      <c r="P31" s="528">
        <v>17074</v>
      </c>
      <c r="Q31" s="528">
        <v>13680</v>
      </c>
      <c r="R31" s="604"/>
      <c r="S31" s="2"/>
    </row>
    <row r="32" spans="1:19" ht="12" customHeight="1" x14ac:dyDescent="0.2">
      <c r="A32" s="2"/>
      <c r="B32" s="213"/>
      <c r="C32" s="461"/>
      <c r="D32" s="450" t="s">
        <v>187</v>
      </c>
      <c r="E32" s="148">
        <v>5329</v>
      </c>
      <c r="F32" s="158">
        <v>4188</v>
      </c>
      <c r="G32" s="158">
        <v>2386</v>
      </c>
      <c r="H32" s="158">
        <v>3376</v>
      </c>
      <c r="I32" s="158">
        <v>2953</v>
      </c>
      <c r="J32" s="158">
        <v>2568</v>
      </c>
      <c r="K32" s="158">
        <v>1657</v>
      </c>
      <c r="L32" s="158">
        <v>3019</v>
      </c>
      <c r="M32" s="158">
        <v>4268</v>
      </c>
      <c r="N32" s="158">
        <v>3987</v>
      </c>
      <c r="O32" s="158">
        <v>2239</v>
      </c>
      <c r="P32" s="158">
        <v>5286</v>
      </c>
      <c r="Q32" s="158">
        <v>3990</v>
      </c>
      <c r="R32" s="604"/>
      <c r="S32" s="2"/>
    </row>
    <row r="33" spans="1:19" ht="12" customHeight="1" x14ac:dyDescent="0.2">
      <c r="A33" s="2"/>
      <c r="B33" s="213"/>
      <c r="C33" s="461"/>
      <c r="D33" s="450" t="s">
        <v>188</v>
      </c>
      <c r="E33" s="148">
        <v>5033</v>
      </c>
      <c r="F33" s="158">
        <v>3584</v>
      </c>
      <c r="G33" s="158">
        <v>3823</v>
      </c>
      <c r="H33" s="158">
        <v>4251</v>
      </c>
      <c r="I33" s="158">
        <v>3382</v>
      </c>
      <c r="J33" s="158">
        <v>2784</v>
      </c>
      <c r="K33" s="158">
        <v>2263</v>
      </c>
      <c r="L33" s="158">
        <v>4022</v>
      </c>
      <c r="M33" s="158">
        <v>3817</v>
      </c>
      <c r="N33" s="158">
        <v>5576</v>
      </c>
      <c r="O33" s="158">
        <v>3257</v>
      </c>
      <c r="P33" s="158">
        <v>5156</v>
      </c>
      <c r="Q33" s="158">
        <v>4355</v>
      </c>
      <c r="R33" s="604"/>
      <c r="S33" s="2"/>
    </row>
    <row r="34" spans="1:19" ht="12" customHeight="1" x14ac:dyDescent="0.2">
      <c r="A34" s="2"/>
      <c r="B34" s="213"/>
      <c r="C34" s="461"/>
      <c r="D34" s="450" t="s">
        <v>59</v>
      </c>
      <c r="E34" s="148">
        <v>2574</v>
      </c>
      <c r="F34" s="158">
        <v>1946</v>
      </c>
      <c r="G34" s="158">
        <v>1393</v>
      </c>
      <c r="H34" s="158">
        <v>1642</v>
      </c>
      <c r="I34" s="158">
        <v>1304</v>
      </c>
      <c r="J34" s="158">
        <v>1170</v>
      </c>
      <c r="K34" s="158">
        <v>884</v>
      </c>
      <c r="L34" s="158">
        <v>1554</v>
      </c>
      <c r="M34" s="158">
        <v>2198</v>
      </c>
      <c r="N34" s="158">
        <v>2212</v>
      </c>
      <c r="O34" s="158">
        <v>1349</v>
      </c>
      <c r="P34" s="158">
        <v>2473</v>
      </c>
      <c r="Q34" s="158">
        <v>2019</v>
      </c>
      <c r="R34" s="604"/>
      <c r="S34" s="2"/>
    </row>
    <row r="35" spans="1:19" ht="12" customHeight="1" x14ac:dyDescent="0.2">
      <c r="A35" s="2"/>
      <c r="B35" s="213"/>
      <c r="C35" s="461"/>
      <c r="D35" s="450" t="s">
        <v>190</v>
      </c>
      <c r="E35" s="148">
        <v>1494</v>
      </c>
      <c r="F35" s="158">
        <v>1178</v>
      </c>
      <c r="G35" s="158">
        <v>1181</v>
      </c>
      <c r="H35" s="158">
        <v>1052</v>
      </c>
      <c r="I35" s="158">
        <v>1111</v>
      </c>
      <c r="J35" s="158">
        <v>1116</v>
      </c>
      <c r="K35" s="158">
        <v>683</v>
      </c>
      <c r="L35" s="158">
        <v>1382</v>
      </c>
      <c r="M35" s="158">
        <v>2102</v>
      </c>
      <c r="N35" s="158">
        <v>1892</v>
      </c>
      <c r="O35" s="158">
        <v>2082</v>
      </c>
      <c r="P35" s="158">
        <v>2088</v>
      </c>
      <c r="Q35" s="158">
        <v>1806</v>
      </c>
      <c r="R35" s="604"/>
      <c r="S35" s="2"/>
    </row>
    <row r="36" spans="1:19" ht="12" customHeight="1" x14ac:dyDescent="0.2">
      <c r="A36" s="2"/>
      <c r="B36" s="213"/>
      <c r="C36" s="461"/>
      <c r="D36" s="450" t="s">
        <v>191</v>
      </c>
      <c r="E36" s="148">
        <v>1283</v>
      </c>
      <c r="F36" s="158">
        <v>680</v>
      </c>
      <c r="G36" s="158">
        <v>412</v>
      </c>
      <c r="H36" s="158">
        <v>419</v>
      </c>
      <c r="I36" s="158">
        <v>366</v>
      </c>
      <c r="J36" s="158">
        <v>316</v>
      </c>
      <c r="K36" s="158">
        <v>275</v>
      </c>
      <c r="L36" s="158">
        <v>828</v>
      </c>
      <c r="M36" s="158">
        <v>1238</v>
      </c>
      <c r="N36" s="158">
        <v>1743</v>
      </c>
      <c r="O36" s="158">
        <v>1661</v>
      </c>
      <c r="P36" s="158">
        <v>1457</v>
      </c>
      <c r="Q36" s="158">
        <v>854</v>
      </c>
      <c r="R36" s="604"/>
      <c r="S36" s="2"/>
    </row>
    <row r="37" spans="1:19" ht="12" customHeight="1" x14ac:dyDescent="0.2">
      <c r="A37" s="2"/>
      <c r="B37" s="213"/>
      <c r="C37" s="461"/>
      <c r="D37" s="450" t="s">
        <v>130</v>
      </c>
      <c r="E37" s="148">
        <v>283</v>
      </c>
      <c r="F37" s="158">
        <v>201</v>
      </c>
      <c r="G37" s="158">
        <v>168</v>
      </c>
      <c r="H37" s="158">
        <v>173</v>
      </c>
      <c r="I37" s="158">
        <v>155</v>
      </c>
      <c r="J37" s="158">
        <v>152</v>
      </c>
      <c r="K37" s="158">
        <v>98</v>
      </c>
      <c r="L37" s="158">
        <v>216</v>
      </c>
      <c r="M37" s="158">
        <v>168</v>
      </c>
      <c r="N37" s="158">
        <v>240</v>
      </c>
      <c r="O37" s="158">
        <v>160</v>
      </c>
      <c r="P37" s="158">
        <v>344</v>
      </c>
      <c r="Q37" s="158">
        <v>298</v>
      </c>
      <c r="R37" s="604"/>
      <c r="S37" s="2"/>
    </row>
    <row r="38" spans="1:19" ht="12" customHeight="1" x14ac:dyDescent="0.2">
      <c r="A38" s="2"/>
      <c r="B38" s="213"/>
      <c r="C38" s="461"/>
      <c r="D38" s="450" t="s">
        <v>131</v>
      </c>
      <c r="E38" s="148">
        <v>278</v>
      </c>
      <c r="F38" s="158">
        <v>173</v>
      </c>
      <c r="G38" s="158">
        <v>230</v>
      </c>
      <c r="H38" s="158">
        <v>245</v>
      </c>
      <c r="I38" s="158">
        <v>174</v>
      </c>
      <c r="J38" s="158">
        <v>218</v>
      </c>
      <c r="K38" s="158">
        <v>106</v>
      </c>
      <c r="L38" s="158">
        <v>205</v>
      </c>
      <c r="M38" s="158">
        <v>273</v>
      </c>
      <c r="N38" s="158">
        <v>242</v>
      </c>
      <c r="O38" s="158">
        <v>229</v>
      </c>
      <c r="P38" s="158">
        <v>270</v>
      </c>
      <c r="Q38" s="158">
        <v>358</v>
      </c>
      <c r="R38" s="604"/>
      <c r="S38" s="2"/>
    </row>
    <row r="39" spans="1:19" ht="15" customHeight="1" x14ac:dyDescent="0.2">
      <c r="A39" s="2"/>
      <c r="B39" s="213"/>
      <c r="C39" s="461"/>
      <c r="D39" s="456" t="s">
        <v>340</v>
      </c>
      <c r="E39" s="158">
        <v>567</v>
      </c>
      <c r="F39" s="158">
        <v>428</v>
      </c>
      <c r="G39" s="158">
        <v>570</v>
      </c>
      <c r="H39" s="158">
        <v>475</v>
      </c>
      <c r="I39" s="158">
        <v>533</v>
      </c>
      <c r="J39" s="158">
        <v>587</v>
      </c>
      <c r="K39" s="158">
        <v>678</v>
      </c>
      <c r="L39" s="158">
        <v>964</v>
      </c>
      <c r="M39" s="158">
        <v>567</v>
      </c>
      <c r="N39" s="158">
        <v>1123</v>
      </c>
      <c r="O39" s="158">
        <v>1075</v>
      </c>
      <c r="P39" s="158">
        <v>1296</v>
      </c>
      <c r="Q39" s="158">
        <v>554</v>
      </c>
      <c r="R39" s="604"/>
      <c r="S39" s="2"/>
    </row>
    <row r="40" spans="1:19" ht="12" customHeight="1" x14ac:dyDescent="0.2">
      <c r="A40" s="2"/>
      <c r="B40" s="213"/>
      <c r="C40" s="461"/>
      <c r="D40" s="456" t="s">
        <v>215</v>
      </c>
      <c r="E40" s="158">
        <v>4052</v>
      </c>
      <c r="F40" s="158">
        <v>3003</v>
      </c>
      <c r="G40" s="158">
        <v>2218</v>
      </c>
      <c r="H40" s="158">
        <v>2923</v>
      </c>
      <c r="I40" s="158">
        <v>2731</v>
      </c>
      <c r="J40" s="158">
        <v>2459</v>
      </c>
      <c r="K40" s="158">
        <v>1338</v>
      </c>
      <c r="L40" s="158">
        <v>2903</v>
      </c>
      <c r="M40" s="158">
        <v>3592</v>
      </c>
      <c r="N40" s="158">
        <v>4086</v>
      </c>
      <c r="O40" s="158">
        <v>2249</v>
      </c>
      <c r="P40" s="158">
        <v>4385</v>
      </c>
      <c r="Q40" s="158">
        <v>3927</v>
      </c>
      <c r="R40" s="604"/>
      <c r="S40" s="2"/>
    </row>
    <row r="41" spans="1:19" ht="12" customHeight="1" x14ac:dyDescent="0.2">
      <c r="A41" s="2"/>
      <c r="B41" s="213"/>
      <c r="C41" s="461"/>
      <c r="D41" s="456" t="s">
        <v>163</v>
      </c>
      <c r="E41" s="158">
        <v>11655</v>
      </c>
      <c r="F41" s="158">
        <v>8518</v>
      </c>
      <c r="G41" s="158">
        <v>6805</v>
      </c>
      <c r="H41" s="158">
        <v>7760</v>
      </c>
      <c r="I41" s="158">
        <v>6180</v>
      </c>
      <c r="J41" s="158">
        <v>5278</v>
      </c>
      <c r="K41" s="158">
        <v>3950</v>
      </c>
      <c r="L41" s="158">
        <v>7359</v>
      </c>
      <c r="M41" s="158">
        <v>9905</v>
      </c>
      <c r="N41" s="158">
        <v>10682</v>
      </c>
      <c r="O41" s="158">
        <v>7651</v>
      </c>
      <c r="P41" s="158">
        <v>11391</v>
      </c>
      <c r="Q41" s="158">
        <v>9198</v>
      </c>
      <c r="R41" s="604"/>
      <c r="S41" s="2"/>
    </row>
    <row r="42" spans="1:19" ht="11.25" customHeight="1" x14ac:dyDescent="0.2">
      <c r="A42" s="2"/>
      <c r="B42" s="213"/>
      <c r="C42" s="461"/>
      <c r="D42" s="456" t="s">
        <v>216</v>
      </c>
      <c r="E42" s="769">
        <v>0</v>
      </c>
      <c r="F42" s="768">
        <v>1</v>
      </c>
      <c r="G42" s="768">
        <v>0</v>
      </c>
      <c r="H42" s="768">
        <v>0</v>
      </c>
      <c r="I42" s="768">
        <v>1</v>
      </c>
      <c r="J42" s="768">
        <v>0</v>
      </c>
      <c r="K42" s="768">
        <v>0</v>
      </c>
      <c r="L42" s="768">
        <v>0</v>
      </c>
      <c r="M42" s="768">
        <v>0</v>
      </c>
      <c r="N42" s="768">
        <v>1</v>
      </c>
      <c r="O42" s="768">
        <v>2</v>
      </c>
      <c r="P42" s="768">
        <v>2</v>
      </c>
      <c r="Q42" s="768">
        <v>1</v>
      </c>
      <c r="R42" s="604"/>
      <c r="S42" s="2"/>
    </row>
    <row r="43" spans="1:19" ht="15" customHeight="1" x14ac:dyDescent="0.2">
      <c r="A43" s="2"/>
      <c r="B43" s="213"/>
      <c r="C43" s="602" t="s">
        <v>290</v>
      </c>
      <c r="D43" s="602"/>
      <c r="E43" s="148"/>
      <c r="F43" s="148"/>
      <c r="G43" s="158"/>
      <c r="H43" s="158"/>
      <c r="I43" s="158"/>
      <c r="J43" s="158"/>
      <c r="K43" s="158"/>
      <c r="L43" s="158"/>
      <c r="M43" s="158"/>
      <c r="N43" s="158"/>
      <c r="O43" s="158"/>
      <c r="P43" s="158"/>
      <c r="Q43" s="158"/>
      <c r="R43" s="604"/>
      <c r="S43" s="2"/>
    </row>
    <row r="44" spans="1:19" ht="12" customHeight="1" x14ac:dyDescent="0.2">
      <c r="A44" s="2"/>
      <c r="B44" s="213"/>
      <c r="C44" s="461"/>
      <c r="D44" s="719" t="s">
        <v>479</v>
      </c>
      <c r="E44" s="158">
        <v>1663</v>
      </c>
      <c r="F44" s="158">
        <v>1172</v>
      </c>
      <c r="G44" s="158">
        <v>2155</v>
      </c>
      <c r="H44" s="158">
        <v>1724</v>
      </c>
      <c r="I44" s="158">
        <v>1452</v>
      </c>
      <c r="J44" s="158">
        <v>1279</v>
      </c>
      <c r="K44" s="158">
        <v>741</v>
      </c>
      <c r="L44" s="158">
        <v>1898</v>
      </c>
      <c r="M44" s="158">
        <v>1267</v>
      </c>
      <c r="N44" s="158">
        <v>1650</v>
      </c>
      <c r="O44" s="158">
        <v>1209</v>
      </c>
      <c r="P44" s="158">
        <v>2175</v>
      </c>
      <c r="Q44" s="158">
        <v>1930</v>
      </c>
      <c r="R44" s="604"/>
      <c r="S44" s="2"/>
    </row>
    <row r="45" spans="1:19" ht="12" customHeight="1" x14ac:dyDescent="0.2">
      <c r="A45" s="2"/>
      <c r="B45" s="213"/>
      <c r="C45" s="461"/>
      <c r="D45" s="719" t="s">
        <v>481</v>
      </c>
      <c r="E45" s="158">
        <v>1734</v>
      </c>
      <c r="F45" s="158">
        <v>1216</v>
      </c>
      <c r="G45" s="158">
        <v>684</v>
      </c>
      <c r="H45" s="158">
        <v>915</v>
      </c>
      <c r="I45" s="158">
        <v>609</v>
      </c>
      <c r="J45" s="158">
        <v>529</v>
      </c>
      <c r="K45" s="158">
        <v>424</v>
      </c>
      <c r="L45" s="158">
        <v>858</v>
      </c>
      <c r="M45" s="158">
        <v>1465</v>
      </c>
      <c r="N45" s="158">
        <v>1559</v>
      </c>
      <c r="O45" s="158">
        <v>1237</v>
      </c>
      <c r="P45" s="158">
        <v>1735</v>
      </c>
      <c r="Q45" s="158">
        <v>1299</v>
      </c>
      <c r="R45" s="604"/>
      <c r="S45" s="2"/>
    </row>
    <row r="46" spans="1:19" ht="12" customHeight="1" x14ac:dyDescent="0.2">
      <c r="A46" s="2"/>
      <c r="B46" s="213"/>
      <c r="C46" s="461"/>
      <c r="D46" s="719" t="s">
        <v>478</v>
      </c>
      <c r="E46" s="158">
        <v>1388</v>
      </c>
      <c r="F46" s="158">
        <v>1078</v>
      </c>
      <c r="G46" s="158">
        <v>708</v>
      </c>
      <c r="H46" s="158">
        <v>639</v>
      </c>
      <c r="I46" s="158">
        <v>820</v>
      </c>
      <c r="J46" s="158">
        <v>554</v>
      </c>
      <c r="K46" s="158">
        <v>396</v>
      </c>
      <c r="L46" s="158">
        <v>502</v>
      </c>
      <c r="M46" s="158">
        <v>1195</v>
      </c>
      <c r="N46" s="158">
        <v>971</v>
      </c>
      <c r="O46" s="158">
        <v>739</v>
      </c>
      <c r="P46" s="158">
        <v>1228</v>
      </c>
      <c r="Q46" s="158">
        <v>1047</v>
      </c>
      <c r="R46" s="604"/>
      <c r="S46" s="2"/>
    </row>
    <row r="47" spans="1:19" ht="12" customHeight="1" x14ac:dyDescent="0.2">
      <c r="A47" s="2"/>
      <c r="B47" s="213"/>
      <c r="C47" s="461"/>
      <c r="D47" s="719" t="s">
        <v>482</v>
      </c>
      <c r="E47" s="158">
        <v>805</v>
      </c>
      <c r="F47" s="158">
        <v>651</v>
      </c>
      <c r="G47" s="158">
        <v>580</v>
      </c>
      <c r="H47" s="158">
        <v>629</v>
      </c>
      <c r="I47" s="158">
        <v>577</v>
      </c>
      <c r="J47" s="158">
        <v>500</v>
      </c>
      <c r="K47" s="158">
        <v>338</v>
      </c>
      <c r="L47" s="158">
        <v>555</v>
      </c>
      <c r="M47" s="158">
        <v>664</v>
      </c>
      <c r="N47" s="158">
        <v>861</v>
      </c>
      <c r="O47" s="158">
        <v>486</v>
      </c>
      <c r="P47" s="158">
        <v>924</v>
      </c>
      <c r="Q47" s="158">
        <v>906</v>
      </c>
      <c r="R47" s="604"/>
      <c r="S47" s="2"/>
    </row>
    <row r="48" spans="1:19" ht="12" customHeight="1" x14ac:dyDescent="0.2">
      <c r="A48" s="2"/>
      <c r="B48" s="213"/>
      <c r="C48" s="461"/>
      <c r="D48" s="719" t="s">
        <v>603</v>
      </c>
      <c r="E48" s="158">
        <v>822</v>
      </c>
      <c r="F48" s="158">
        <v>503</v>
      </c>
      <c r="G48" s="158">
        <v>456</v>
      </c>
      <c r="H48" s="158">
        <v>566</v>
      </c>
      <c r="I48" s="158">
        <v>593</v>
      </c>
      <c r="J48" s="158">
        <v>465</v>
      </c>
      <c r="K48" s="158">
        <v>344</v>
      </c>
      <c r="L48" s="158">
        <v>884</v>
      </c>
      <c r="M48" s="158">
        <v>705</v>
      </c>
      <c r="N48" s="158">
        <v>784</v>
      </c>
      <c r="O48" s="158">
        <v>346</v>
      </c>
      <c r="P48" s="158">
        <v>807</v>
      </c>
      <c r="Q48" s="158">
        <v>743</v>
      </c>
      <c r="R48" s="604"/>
      <c r="S48" s="2"/>
    </row>
    <row r="49" spans="1:22" ht="15" customHeight="1" x14ac:dyDescent="0.2">
      <c r="A49" s="2"/>
      <c r="B49" s="213"/>
      <c r="C49" s="1583" t="s">
        <v>218</v>
      </c>
      <c r="D49" s="1583"/>
      <c r="E49" s="459">
        <f t="shared" ref="E49:P49" si="0">+E31/E8*100</f>
        <v>32.87942459996767</v>
      </c>
      <c r="F49" s="459">
        <f t="shared" si="0"/>
        <v>25.280304632959595</v>
      </c>
      <c r="G49" s="459">
        <f t="shared" si="0"/>
        <v>19.044310331136348</v>
      </c>
      <c r="H49" s="459">
        <f t="shared" si="0"/>
        <v>17.04708650349864</v>
      </c>
      <c r="I49" s="459">
        <f t="shared" si="0"/>
        <v>16.203743416425056</v>
      </c>
      <c r="J49" s="459">
        <f t="shared" si="0"/>
        <v>14.292091617732908</v>
      </c>
      <c r="K49" s="459">
        <f t="shared" si="0"/>
        <v>12.960549183176919</v>
      </c>
      <c r="L49" s="459">
        <f t="shared" si="0"/>
        <v>18.865324505091923</v>
      </c>
      <c r="M49" s="459">
        <f t="shared" si="0"/>
        <v>31.997087864585705</v>
      </c>
      <c r="N49" s="459">
        <f t="shared" si="0"/>
        <v>31.253933291378228</v>
      </c>
      <c r="O49" s="459">
        <f t="shared" si="0"/>
        <v>29.112077653423857</v>
      </c>
      <c r="P49" s="459">
        <f t="shared" si="0"/>
        <v>39.184816285314298</v>
      </c>
      <c r="Q49" s="459">
        <f>+Q31/Q8*100</f>
        <v>33.199048682230739</v>
      </c>
      <c r="R49" s="604"/>
      <c r="S49" s="2"/>
    </row>
    <row r="50" spans="1:22" ht="11.25" customHeight="1" thickBot="1" x14ac:dyDescent="0.25">
      <c r="A50" s="2"/>
      <c r="B50" s="213"/>
      <c r="C50" s="546"/>
      <c r="D50" s="604"/>
      <c r="E50" s="600"/>
      <c r="F50" s="600"/>
      <c r="G50" s="600"/>
      <c r="H50" s="600"/>
      <c r="I50" s="600"/>
      <c r="J50" s="600"/>
      <c r="K50" s="600"/>
      <c r="L50" s="600"/>
      <c r="M50" s="600"/>
      <c r="N50" s="600"/>
      <c r="O50" s="600"/>
      <c r="P50" s="600"/>
      <c r="Q50" s="523"/>
      <c r="R50" s="604"/>
      <c r="S50" s="2"/>
    </row>
    <row r="51" spans="1:22" s="7" customFormat="1" ht="13.5" customHeight="1" thickBot="1" x14ac:dyDescent="0.25">
      <c r="A51" s="6"/>
      <c r="B51" s="212"/>
      <c r="C51" s="383" t="s">
        <v>219</v>
      </c>
      <c r="D51" s="525"/>
      <c r="E51" s="543"/>
      <c r="F51" s="543"/>
      <c r="G51" s="543"/>
      <c r="H51" s="543"/>
      <c r="I51" s="543"/>
      <c r="J51" s="543"/>
      <c r="K51" s="543"/>
      <c r="L51" s="543"/>
      <c r="M51" s="543"/>
      <c r="N51" s="543"/>
      <c r="O51" s="543"/>
      <c r="P51" s="543"/>
      <c r="Q51" s="544"/>
      <c r="R51" s="604"/>
      <c r="S51" s="6"/>
    </row>
    <row r="52" spans="1:22" ht="9.75" customHeight="1" x14ac:dyDescent="0.2">
      <c r="A52" s="2"/>
      <c r="B52" s="213"/>
      <c r="C52" s="603" t="s">
        <v>78</v>
      </c>
      <c r="D52" s="547"/>
      <c r="E52" s="542"/>
      <c r="F52" s="542"/>
      <c r="G52" s="542"/>
      <c r="H52" s="542"/>
      <c r="I52" s="542"/>
      <c r="J52" s="542"/>
      <c r="K52" s="542"/>
      <c r="L52" s="542"/>
      <c r="M52" s="542"/>
      <c r="N52" s="542"/>
      <c r="O52" s="542"/>
      <c r="P52" s="542"/>
      <c r="Q52" s="545"/>
      <c r="R52" s="604"/>
      <c r="S52" s="2"/>
    </row>
    <row r="53" spans="1:22" ht="15" customHeight="1" x14ac:dyDescent="0.2">
      <c r="A53" s="2"/>
      <c r="B53" s="213"/>
      <c r="C53" s="1583" t="s">
        <v>68</v>
      </c>
      <c r="D53" s="1583"/>
      <c r="E53" s="527">
        <v>11264</v>
      </c>
      <c r="F53" s="528">
        <v>9001</v>
      </c>
      <c r="G53" s="528">
        <v>7142</v>
      </c>
      <c r="H53" s="528">
        <v>7925</v>
      </c>
      <c r="I53" s="528">
        <v>6456</v>
      </c>
      <c r="J53" s="528">
        <v>5818</v>
      </c>
      <c r="K53" s="528">
        <v>4875</v>
      </c>
      <c r="L53" s="528">
        <v>6863</v>
      </c>
      <c r="M53" s="528">
        <v>6209</v>
      </c>
      <c r="N53" s="528">
        <v>9180</v>
      </c>
      <c r="O53" s="528">
        <v>7817</v>
      </c>
      <c r="P53" s="528">
        <v>8829</v>
      </c>
      <c r="Q53" s="528">
        <v>8083</v>
      </c>
      <c r="R53" s="604"/>
      <c r="S53" s="2"/>
    </row>
    <row r="54" spans="1:22" ht="11.25" customHeight="1" x14ac:dyDescent="0.2">
      <c r="A54" s="2"/>
      <c r="B54" s="213"/>
      <c r="C54" s="461"/>
      <c r="D54" s="93" t="s">
        <v>340</v>
      </c>
      <c r="E54" s="149">
        <v>442</v>
      </c>
      <c r="F54" s="172">
        <v>231</v>
      </c>
      <c r="G54" s="172">
        <v>295</v>
      </c>
      <c r="H54" s="172">
        <v>301</v>
      </c>
      <c r="I54" s="158">
        <v>185</v>
      </c>
      <c r="J54" s="158">
        <v>322</v>
      </c>
      <c r="K54" s="158">
        <v>561</v>
      </c>
      <c r="L54" s="158">
        <v>362</v>
      </c>
      <c r="M54" s="158">
        <v>235</v>
      </c>
      <c r="N54" s="158">
        <v>450</v>
      </c>
      <c r="O54" s="158">
        <v>761</v>
      </c>
      <c r="P54" s="158">
        <v>915</v>
      </c>
      <c r="Q54" s="158">
        <v>241</v>
      </c>
      <c r="R54" s="604"/>
      <c r="S54" s="2"/>
    </row>
    <row r="55" spans="1:22" ht="11.25" customHeight="1" x14ac:dyDescent="0.2">
      <c r="A55" s="2"/>
      <c r="B55" s="213"/>
      <c r="C55" s="461"/>
      <c r="D55" s="93" t="s">
        <v>215</v>
      </c>
      <c r="E55" s="149">
        <v>2611</v>
      </c>
      <c r="F55" s="172">
        <v>2146</v>
      </c>
      <c r="G55" s="172">
        <v>1491</v>
      </c>
      <c r="H55" s="172">
        <v>1741</v>
      </c>
      <c r="I55" s="158">
        <v>1774</v>
      </c>
      <c r="J55" s="158">
        <v>1518</v>
      </c>
      <c r="K55" s="158">
        <v>1020</v>
      </c>
      <c r="L55" s="158">
        <v>1621</v>
      </c>
      <c r="M55" s="158">
        <v>1683</v>
      </c>
      <c r="N55" s="158">
        <v>2488</v>
      </c>
      <c r="O55" s="158">
        <v>1609</v>
      </c>
      <c r="P55" s="158">
        <v>2035</v>
      </c>
      <c r="Q55" s="158">
        <v>1935</v>
      </c>
      <c r="R55" s="604"/>
      <c r="S55" s="2"/>
    </row>
    <row r="56" spans="1:22" ht="11.25" customHeight="1" x14ac:dyDescent="0.2">
      <c r="A56" s="2"/>
      <c r="B56" s="213"/>
      <c r="C56" s="461"/>
      <c r="D56" s="93" t="s">
        <v>163</v>
      </c>
      <c r="E56" s="149">
        <v>8211</v>
      </c>
      <c r="F56" s="172">
        <v>6623</v>
      </c>
      <c r="G56" s="172">
        <v>5356</v>
      </c>
      <c r="H56" s="172">
        <v>5883</v>
      </c>
      <c r="I56" s="158">
        <v>4496</v>
      </c>
      <c r="J56" s="158">
        <v>3978</v>
      </c>
      <c r="K56" s="158">
        <v>3294</v>
      </c>
      <c r="L56" s="158">
        <v>4880</v>
      </c>
      <c r="M56" s="158">
        <v>4291</v>
      </c>
      <c r="N56" s="158">
        <v>6242</v>
      </c>
      <c r="O56" s="158">
        <v>5445</v>
      </c>
      <c r="P56" s="158">
        <v>5876</v>
      </c>
      <c r="Q56" s="158">
        <v>5906</v>
      </c>
      <c r="R56" s="604"/>
      <c r="S56" s="2"/>
    </row>
    <row r="57" spans="1:22" ht="11.25" customHeight="1" x14ac:dyDescent="0.2">
      <c r="A57" s="2"/>
      <c r="B57" s="213"/>
      <c r="C57" s="461"/>
      <c r="D57" s="93" t="s">
        <v>216</v>
      </c>
      <c r="E57" s="769">
        <v>0</v>
      </c>
      <c r="F57" s="768">
        <v>1</v>
      </c>
      <c r="G57" s="768">
        <v>0</v>
      </c>
      <c r="H57" s="768">
        <v>0</v>
      </c>
      <c r="I57" s="768">
        <v>1</v>
      </c>
      <c r="J57" s="768">
        <v>0</v>
      </c>
      <c r="K57" s="768">
        <v>0</v>
      </c>
      <c r="L57" s="768">
        <v>0</v>
      </c>
      <c r="M57" s="768">
        <v>0</v>
      </c>
      <c r="N57" s="768">
        <v>0</v>
      </c>
      <c r="O57" s="768">
        <v>2</v>
      </c>
      <c r="P57" s="768">
        <v>3</v>
      </c>
      <c r="Q57" s="768">
        <v>1</v>
      </c>
      <c r="R57" s="604"/>
      <c r="S57" s="2"/>
      <c r="V57" s="522"/>
    </row>
    <row r="58" spans="1:22" ht="12.75" hidden="1" customHeight="1" x14ac:dyDescent="0.2">
      <c r="A58" s="2"/>
      <c r="B58" s="213"/>
      <c r="C58" s="461"/>
      <c r="D58" s="196" t="s">
        <v>187</v>
      </c>
      <c r="E58" s="148">
        <v>3588</v>
      </c>
      <c r="F58" s="158">
        <v>3148</v>
      </c>
      <c r="G58" s="158">
        <v>1742</v>
      </c>
      <c r="H58" s="158">
        <v>2382</v>
      </c>
      <c r="I58" s="158">
        <v>1991</v>
      </c>
      <c r="J58" s="158">
        <v>1657</v>
      </c>
      <c r="K58" s="158">
        <v>1585</v>
      </c>
      <c r="L58" s="158">
        <v>1669</v>
      </c>
      <c r="M58" s="158">
        <v>1918</v>
      </c>
      <c r="N58" s="158">
        <v>2306</v>
      </c>
      <c r="O58" s="158">
        <v>1606</v>
      </c>
      <c r="P58" s="158">
        <v>2487</v>
      </c>
      <c r="Q58" s="158">
        <v>2409</v>
      </c>
      <c r="R58" s="604"/>
      <c r="S58" s="2"/>
    </row>
    <row r="59" spans="1:22" ht="12.75" hidden="1" customHeight="1" x14ac:dyDescent="0.2">
      <c r="A59" s="2"/>
      <c r="B59" s="213"/>
      <c r="C59" s="461"/>
      <c r="D59" s="196" t="s">
        <v>188</v>
      </c>
      <c r="E59" s="148">
        <v>3813</v>
      </c>
      <c r="F59" s="158">
        <v>2882</v>
      </c>
      <c r="G59" s="158">
        <v>2985</v>
      </c>
      <c r="H59" s="158">
        <v>3290</v>
      </c>
      <c r="I59" s="158">
        <v>2557</v>
      </c>
      <c r="J59" s="158">
        <v>2146</v>
      </c>
      <c r="K59" s="158">
        <v>1622</v>
      </c>
      <c r="L59" s="158">
        <v>2900</v>
      </c>
      <c r="M59" s="158">
        <v>2024</v>
      </c>
      <c r="N59" s="158">
        <v>3124</v>
      </c>
      <c r="O59" s="158">
        <v>2499</v>
      </c>
      <c r="P59" s="158">
        <v>3076</v>
      </c>
      <c r="Q59" s="158">
        <v>2828</v>
      </c>
      <c r="R59" s="604"/>
      <c r="S59" s="2"/>
    </row>
    <row r="60" spans="1:22" ht="12.75" hidden="1" customHeight="1" x14ac:dyDescent="0.2">
      <c r="A60" s="2"/>
      <c r="B60" s="213"/>
      <c r="C60" s="461"/>
      <c r="D60" s="196" t="s">
        <v>59</v>
      </c>
      <c r="E60" s="148">
        <v>1606</v>
      </c>
      <c r="F60" s="158">
        <v>1338</v>
      </c>
      <c r="G60" s="158">
        <v>974</v>
      </c>
      <c r="H60" s="158">
        <v>1042</v>
      </c>
      <c r="I60" s="158">
        <v>797</v>
      </c>
      <c r="J60" s="158">
        <v>755</v>
      </c>
      <c r="K60" s="158">
        <v>718</v>
      </c>
      <c r="L60" s="158">
        <v>938</v>
      </c>
      <c r="M60" s="158">
        <v>723</v>
      </c>
      <c r="N60" s="158">
        <v>1340</v>
      </c>
      <c r="O60" s="158">
        <v>930</v>
      </c>
      <c r="P60" s="158">
        <v>998</v>
      </c>
      <c r="Q60" s="158">
        <v>1015</v>
      </c>
      <c r="R60" s="604"/>
      <c r="S60" s="2"/>
    </row>
    <row r="61" spans="1:22" ht="12.75" hidden="1" customHeight="1" x14ac:dyDescent="0.2">
      <c r="A61" s="2"/>
      <c r="B61" s="213"/>
      <c r="C61" s="461"/>
      <c r="D61" s="196" t="s">
        <v>190</v>
      </c>
      <c r="E61" s="148">
        <v>1147</v>
      </c>
      <c r="F61" s="158">
        <v>808</v>
      </c>
      <c r="G61" s="158">
        <v>914</v>
      </c>
      <c r="H61" s="158">
        <v>732</v>
      </c>
      <c r="I61" s="158">
        <v>649</v>
      </c>
      <c r="J61" s="158">
        <v>766</v>
      </c>
      <c r="K61" s="158">
        <v>599</v>
      </c>
      <c r="L61" s="158">
        <v>862</v>
      </c>
      <c r="M61" s="158">
        <v>720</v>
      </c>
      <c r="N61" s="158">
        <v>1040</v>
      </c>
      <c r="O61" s="158">
        <v>1291</v>
      </c>
      <c r="P61" s="158">
        <v>1022</v>
      </c>
      <c r="Q61" s="158">
        <v>904</v>
      </c>
      <c r="R61" s="604"/>
      <c r="S61" s="2"/>
    </row>
    <row r="62" spans="1:22" ht="12.75" hidden="1" customHeight="1" x14ac:dyDescent="0.2">
      <c r="A62" s="2"/>
      <c r="B62" s="213"/>
      <c r="C62" s="461"/>
      <c r="D62" s="196" t="s">
        <v>191</v>
      </c>
      <c r="E62" s="148">
        <v>778</v>
      </c>
      <c r="F62" s="158">
        <v>490</v>
      </c>
      <c r="G62" s="158">
        <v>289</v>
      </c>
      <c r="H62" s="158">
        <v>235</v>
      </c>
      <c r="I62" s="158">
        <v>199</v>
      </c>
      <c r="J62" s="158">
        <v>201</v>
      </c>
      <c r="K62" s="158">
        <v>200</v>
      </c>
      <c r="L62" s="158">
        <v>273</v>
      </c>
      <c r="M62" s="158">
        <v>562</v>
      </c>
      <c r="N62" s="158">
        <v>1080</v>
      </c>
      <c r="O62" s="158">
        <v>1274</v>
      </c>
      <c r="P62" s="158">
        <v>942</v>
      </c>
      <c r="Q62" s="158">
        <v>555</v>
      </c>
      <c r="R62" s="604"/>
      <c r="S62" s="2"/>
    </row>
    <row r="63" spans="1:22" ht="12.75" hidden="1" customHeight="1" x14ac:dyDescent="0.2">
      <c r="A63" s="2"/>
      <c r="B63" s="213"/>
      <c r="C63" s="461"/>
      <c r="D63" s="196" t="s">
        <v>130</v>
      </c>
      <c r="E63" s="148">
        <v>190</v>
      </c>
      <c r="F63" s="158">
        <v>196</v>
      </c>
      <c r="G63" s="158">
        <v>127</v>
      </c>
      <c r="H63" s="158">
        <v>112</v>
      </c>
      <c r="I63" s="158">
        <v>118</v>
      </c>
      <c r="J63" s="158">
        <v>155</v>
      </c>
      <c r="K63" s="158">
        <v>74</v>
      </c>
      <c r="L63" s="158">
        <v>122</v>
      </c>
      <c r="M63" s="158">
        <v>110</v>
      </c>
      <c r="N63" s="158">
        <v>167</v>
      </c>
      <c r="O63" s="158">
        <v>115</v>
      </c>
      <c r="P63" s="158">
        <v>168</v>
      </c>
      <c r="Q63" s="158">
        <v>186</v>
      </c>
      <c r="R63" s="604"/>
      <c r="S63" s="2"/>
    </row>
    <row r="64" spans="1:22" ht="12.75" hidden="1" customHeight="1" x14ac:dyDescent="0.2">
      <c r="A64" s="2"/>
      <c r="B64" s="213"/>
      <c r="C64" s="461"/>
      <c r="D64" s="196" t="s">
        <v>131</v>
      </c>
      <c r="E64" s="148">
        <v>142</v>
      </c>
      <c r="F64" s="158">
        <v>139</v>
      </c>
      <c r="G64" s="158">
        <v>111</v>
      </c>
      <c r="H64" s="158">
        <v>132</v>
      </c>
      <c r="I64" s="158">
        <v>145</v>
      </c>
      <c r="J64" s="158">
        <v>138</v>
      </c>
      <c r="K64" s="158">
        <v>77</v>
      </c>
      <c r="L64" s="158">
        <v>99</v>
      </c>
      <c r="M64" s="158">
        <v>152</v>
      </c>
      <c r="N64" s="158">
        <v>123</v>
      </c>
      <c r="O64" s="158">
        <v>102</v>
      </c>
      <c r="P64" s="158">
        <v>136</v>
      </c>
      <c r="Q64" s="158">
        <v>186</v>
      </c>
      <c r="R64" s="604"/>
      <c r="S64" s="2"/>
    </row>
    <row r="65" spans="1:19" ht="15" customHeight="1" x14ac:dyDescent="0.2">
      <c r="A65" s="2"/>
      <c r="B65" s="213"/>
      <c r="C65" s="1583" t="s">
        <v>220</v>
      </c>
      <c r="D65" s="1583"/>
      <c r="E65" s="459">
        <f t="shared" ref="E65:P65" si="1">+E53/E31*100</f>
        <v>69.21469829175372</v>
      </c>
      <c r="F65" s="459">
        <f t="shared" si="1"/>
        <v>75.322175732217573</v>
      </c>
      <c r="G65" s="459">
        <f t="shared" si="1"/>
        <v>74.450119879078485</v>
      </c>
      <c r="H65" s="459">
        <f t="shared" si="1"/>
        <v>71.025273346477874</v>
      </c>
      <c r="I65" s="459">
        <f t="shared" si="1"/>
        <v>68.353626257278989</v>
      </c>
      <c r="J65" s="459">
        <f t="shared" si="1"/>
        <v>69.894281595386829</v>
      </c>
      <c r="K65" s="459">
        <f t="shared" si="1"/>
        <v>81.713040563191413</v>
      </c>
      <c r="L65" s="459">
        <f t="shared" si="1"/>
        <v>61.134865490824872</v>
      </c>
      <c r="M65" s="459">
        <f t="shared" si="1"/>
        <v>44.148179749715588</v>
      </c>
      <c r="N65" s="459">
        <f t="shared" si="1"/>
        <v>57.764913163856022</v>
      </c>
      <c r="O65" s="459">
        <f t="shared" si="1"/>
        <v>71.212535301084088</v>
      </c>
      <c r="P65" s="459">
        <f t="shared" si="1"/>
        <v>51.710202647299987</v>
      </c>
      <c r="Q65" s="459">
        <f>+Q53/Q31*100</f>
        <v>59.086257309941523</v>
      </c>
      <c r="R65" s="604"/>
      <c r="S65" s="2"/>
    </row>
    <row r="66" spans="1:19" ht="11.25" customHeight="1" x14ac:dyDescent="0.2">
      <c r="A66" s="2"/>
      <c r="B66" s="213"/>
      <c r="C66" s="461"/>
      <c r="D66" s="450" t="s">
        <v>187</v>
      </c>
      <c r="E66" s="173">
        <f t="shared" ref="E66:Q72" si="2">+E58/E32*100</f>
        <v>67.329705385625829</v>
      </c>
      <c r="F66" s="173">
        <f t="shared" si="2"/>
        <v>75.167144221585474</v>
      </c>
      <c r="G66" s="173">
        <f t="shared" si="2"/>
        <v>73.009220452640406</v>
      </c>
      <c r="H66" s="173">
        <f t="shared" si="2"/>
        <v>70.556872037914701</v>
      </c>
      <c r="I66" s="173">
        <f t="shared" si="2"/>
        <v>67.422959701997968</v>
      </c>
      <c r="J66" s="173">
        <f t="shared" si="2"/>
        <v>64.524922118380061</v>
      </c>
      <c r="K66" s="173">
        <f t="shared" si="2"/>
        <v>95.654797827398923</v>
      </c>
      <c r="L66" s="173">
        <f t="shared" si="2"/>
        <v>55.28320635972176</v>
      </c>
      <c r="M66" s="173">
        <f t="shared" si="2"/>
        <v>44.939081537019682</v>
      </c>
      <c r="N66" s="173">
        <f t="shared" si="2"/>
        <v>57.837973413594177</v>
      </c>
      <c r="O66" s="173">
        <f t="shared" si="2"/>
        <v>71.728450200982579</v>
      </c>
      <c r="P66" s="173">
        <f t="shared" si="2"/>
        <v>47.048808172531217</v>
      </c>
      <c r="Q66" s="173">
        <f>+Q58/Q32*100</f>
        <v>60.375939849624061</v>
      </c>
      <c r="R66" s="604"/>
      <c r="S66" s="150"/>
    </row>
    <row r="67" spans="1:19" ht="11.25" customHeight="1" x14ac:dyDescent="0.2">
      <c r="A67" s="2"/>
      <c r="B67" s="213"/>
      <c r="C67" s="461"/>
      <c r="D67" s="450" t="s">
        <v>188</v>
      </c>
      <c r="E67" s="173">
        <f t="shared" si="2"/>
        <v>75.759984104907602</v>
      </c>
      <c r="F67" s="173">
        <f t="shared" si="2"/>
        <v>80.412946428571431</v>
      </c>
      <c r="G67" s="173">
        <f t="shared" si="2"/>
        <v>78.080041851948735</v>
      </c>
      <c r="H67" s="173">
        <f t="shared" si="2"/>
        <v>77.393554457774641</v>
      </c>
      <c r="I67" s="173">
        <f t="shared" si="2"/>
        <v>75.606150206978114</v>
      </c>
      <c r="J67" s="173">
        <f t="shared" si="2"/>
        <v>77.083333333333343</v>
      </c>
      <c r="K67" s="173">
        <f t="shared" si="2"/>
        <v>71.674768007070256</v>
      </c>
      <c r="L67" s="173">
        <f t="shared" si="2"/>
        <v>72.103431128791655</v>
      </c>
      <c r="M67" s="173">
        <f t="shared" si="2"/>
        <v>53.02593659942363</v>
      </c>
      <c r="N67" s="173">
        <f t="shared" si="2"/>
        <v>56.025824964131999</v>
      </c>
      <c r="O67" s="173">
        <f t="shared" si="2"/>
        <v>76.72704943199264</v>
      </c>
      <c r="P67" s="173">
        <f t="shared" si="2"/>
        <v>59.65865011636928</v>
      </c>
      <c r="Q67" s="173">
        <f t="shared" si="2"/>
        <v>64.936854190585535</v>
      </c>
      <c r="R67" s="604"/>
      <c r="S67" s="150"/>
    </row>
    <row r="68" spans="1:19" ht="11.25" customHeight="1" x14ac:dyDescent="0.2">
      <c r="A68" s="2"/>
      <c r="B68" s="213"/>
      <c r="C68" s="461"/>
      <c r="D68" s="450" t="s">
        <v>59</v>
      </c>
      <c r="E68" s="173">
        <f t="shared" si="2"/>
        <v>62.393162393162392</v>
      </c>
      <c r="F68" s="173">
        <f t="shared" si="2"/>
        <v>68.756423432682425</v>
      </c>
      <c r="G68" s="173">
        <f t="shared" si="2"/>
        <v>69.921033740129218</v>
      </c>
      <c r="H68" s="173">
        <f t="shared" si="2"/>
        <v>63.459196102314252</v>
      </c>
      <c r="I68" s="173">
        <f t="shared" si="2"/>
        <v>61.119631901840485</v>
      </c>
      <c r="J68" s="173">
        <f t="shared" si="2"/>
        <v>64.529914529914535</v>
      </c>
      <c r="K68" s="173">
        <f t="shared" si="2"/>
        <v>81.221719457013577</v>
      </c>
      <c r="L68" s="173">
        <f t="shared" si="2"/>
        <v>60.360360360360367</v>
      </c>
      <c r="M68" s="173">
        <f t="shared" si="2"/>
        <v>32.893539581437672</v>
      </c>
      <c r="N68" s="173">
        <f t="shared" si="2"/>
        <v>60.578661844484628</v>
      </c>
      <c r="O68" s="173">
        <f t="shared" si="2"/>
        <v>68.939955522609338</v>
      </c>
      <c r="P68" s="173">
        <f t="shared" si="2"/>
        <v>40.355843105539826</v>
      </c>
      <c r="Q68" s="173">
        <f t="shared" si="2"/>
        <v>50.272412085190687</v>
      </c>
      <c r="R68" s="604"/>
      <c r="S68" s="150"/>
    </row>
    <row r="69" spans="1:19" ht="11.25" customHeight="1" x14ac:dyDescent="0.2">
      <c r="A69" s="2"/>
      <c r="B69" s="213"/>
      <c r="C69" s="461"/>
      <c r="D69" s="450" t="s">
        <v>190</v>
      </c>
      <c r="E69" s="173">
        <f t="shared" si="2"/>
        <v>76.773761713520756</v>
      </c>
      <c r="F69" s="173">
        <f t="shared" si="2"/>
        <v>68.590831918505941</v>
      </c>
      <c r="G69" s="173">
        <f t="shared" si="2"/>
        <v>77.392040643522435</v>
      </c>
      <c r="H69" s="173">
        <f t="shared" si="2"/>
        <v>69.581749049429646</v>
      </c>
      <c r="I69" s="173">
        <f t="shared" si="2"/>
        <v>58.415841584158414</v>
      </c>
      <c r="J69" s="173">
        <f t="shared" si="2"/>
        <v>68.637992831541212</v>
      </c>
      <c r="K69" s="173">
        <f t="shared" si="2"/>
        <v>87.701317715959007</v>
      </c>
      <c r="L69" s="173">
        <f t="shared" si="2"/>
        <v>62.373371924746749</v>
      </c>
      <c r="M69" s="173">
        <f t="shared" si="2"/>
        <v>34.25309229305423</v>
      </c>
      <c r="N69" s="173">
        <f t="shared" si="2"/>
        <v>54.968287526427062</v>
      </c>
      <c r="O69" s="173">
        <f t="shared" si="2"/>
        <v>62.007684918347735</v>
      </c>
      <c r="P69" s="173">
        <f t="shared" si="2"/>
        <v>48.946360153256705</v>
      </c>
      <c r="Q69" s="173">
        <f t="shared" si="2"/>
        <v>50.055370985603545</v>
      </c>
      <c r="R69" s="604"/>
      <c r="S69" s="150"/>
    </row>
    <row r="70" spans="1:19" ht="11.25" customHeight="1" x14ac:dyDescent="0.2">
      <c r="A70" s="2"/>
      <c r="B70" s="213"/>
      <c r="C70" s="461"/>
      <c r="D70" s="450" t="s">
        <v>191</v>
      </c>
      <c r="E70" s="173">
        <f t="shared" si="2"/>
        <v>60.639127045985973</v>
      </c>
      <c r="F70" s="173">
        <f t="shared" si="2"/>
        <v>72.058823529411768</v>
      </c>
      <c r="G70" s="173">
        <f t="shared" si="2"/>
        <v>70.145631067961162</v>
      </c>
      <c r="H70" s="173">
        <f t="shared" si="2"/>
        <v>56.085918854415276</v>
      </c>
      <c r="I70" s="173">
        <f>+I62/I36*100</f>
        <v>54.371584699453557</v>
      </c>
      <c r="J70" s="173">
        <f t="shared" si="2"/>
        <v>63.607594936708857</v>
      </c>
      <c r="K70" s="173">
        <f t="shared" si="2"/>
        <v>72.727272727272734</v>
      </c>
      <c r="L70" s="173">
        <f t="shared" si="2"/>
        <v>32.971014492753625</v>
      </c>
      <c r="M70" s="173">
        <f t="shared" si="2"/>
        <v>45.395799676898221</v>
      </c>
      <c r="N70" s="173">
        <f t="shared" si="2"/>
        <v>61.962134251290877</v>
      </c>
      <c r="O70" s="173">
        <f t="shared" si="2"/>
        <v>76.700782661047555</v>
      </c>
      <c r="P70" s="173">
        <f t="shared" si="2"/>
        <v>64.653397391901166</v>
      </c>
      <c r="Q70" s="173">
        <f t="shared" si="2"/>
        <v>64.988290398126466</v>
      </c>
      <c r="R70" s="604"/>
      <c r="S70" s="150"/>
    </row>
    <row r="71" spans="1:19" ht="11.25" customHeight="1" x14ac:dyDescent="0.2">
      <c r="A71" s="2"/>
      <c r="B71" s="213"/>
      <c r="C71" s="461"/>
      <c r="D71" s="450" t="s">
        <v>130</v>
      </c>
      <c r="E71" s="173">
        <f t="shared" si="2"/>
        <v>67.137809187279146</v>
      </c>
      <c r="F71" s="173">
        <f t="shared" si="2"/>
        <v>97.512437810945272</v>
      </c>
      <c r="G71" s="173">
        <f t="shared" si="2"/>
        <v>75.595238095238088</v>
      </c>
      <c r="H71" s="173">
        <f t="shared" si="2"/>
        <v>64.739884393063591</v>
      </c>
      <c r="I71" s="173">
        <f t="shared" si="2"/>
        <v>76.129032258064512</v>
      </c>
      <c r="J71" s="173">
        <f t="shared" si="2"/>
        <v>101.9736842105263</v>
      </c>
      <c r="K71" s="173">
        <f t="shared" si="2"/>
        <v>75.510204081632651</v>
      </c>
      <c r="L71" s="173">
        <f t="shared" si="2"/>
        <v>56.481481481481474</v>
      </c>
      <c r="M71" s="173">
        <f t="shared" si="2"/>
        <v>65.476190476190482</v>
      </c>
      <c r="N71" s="173">
        <f t="shared" si="2"/>
        <v>69.583333333333329</v>
      </c>
      <c r="O71" s="173">
        <f t="shared" si="2"/>
        <v>71.875</v>
      </c>
      <c r="P71" s="173">
        <f t="shared" si="2"/>
        <v>48.837209302325576</v>
      </c>
      <c r="Q71" s="173">
        <f t="shared" si="2"/>
        <v>62.416107382550337</v>
      </c>
      <c r="R71" s="604"/>
      <c r="S71" s="150"/>
    </row>
    <row r="72" spans="1:19" ht="11.25" customHeight="1" x14ac:dyDescent="0.2">
      <c r="A72" s="2"/>
      <c r="B72" s="213"/>
      <c r="C72" s="461"/>
      <c r="D72" s="450" t="s">
        <v>131</v>
      </c>
      <c r="E72" s="173">
        <f t="shared" si="2"/>
        <v>51.079136690647488</v>
      </c>
      <c r="F72" s="173">
        <f t="shared" si="2"/>
        <v>80.346820809248555</v>
      </c>
      <c r="G72" s="173">
        <f t="shared" si="2"/>
        <v>48.260869565217391</v>
      </c>
      <c r="H72" s="173">
        <f t="shared" si="2"/>
        <v>53.877551020408163</v>
      </c>
      <c r="I72" s="173">
        <f t="shared" si="2"/>
        <v>83.333333333333343</v>
      </c>
      <c r="J72" s="173">
        <f t="shared" si="2"/>
        <v>63.302752293577981</v>
      </c>
      <c r="K72" s="173">
        <f t="shared" si="2"/>
        <v>72.641509433962256</v>
      </c>
      <c r="L72" s="173">
        <f t="shared" si="2"/>
        <v>48.292682926829265</v>
      </c>
      <c r="M72" s="173">
        <f t="shared" si="2"/>
        <v>55.677655677655679</v>
      </c>
      <c r="N72" s="173">
        <f t="shared" si="2"/>
        <v>50.826446280991732</v>
      </c>
      <c r="O72" s="173">
        <f t="shared" si="2"/>
        <v>44.541484716157207</v>
      </c>
      <c r="P72" s="173">
        <f t="shared" si="2"/>
        <v>50.370370370370367</v>
      </c>
      <c r="Q72" s="173">
        <f t="shared" si="2"/>
        <v>51.955307262569825</v>
      </c>
      <c r="R72" s="604"/>
      <c r="S72" s="150"/>
    </row>
    <row r="73" spans="1:19" s="522" customFormat="1" ht="20.25" customHeight="1" x14ac:dyDescent="0.2">
      <c r="A73" s="529"/>
      <c r="B73" s="530"/>
      <c r="C73" s="1581" t="s">
        <v>285</v>
      </c>
      <c r="D73" s="1582"/>
      <c r="E73" s="1582"/>
      <c r="F73" s="1582"/>
      <c r="G73" s="1582"/>
      <c r="H73" s="1582"/>
      <c r="I73" s="1582"/>
      <c r="J73" s="1582"/>
      <c r="K73" s="1582"/>
      <c r="L73" s="1582"/>
      <c r="M73" s="1582"/>
      <c r="N73" s="1582"/>
      <c r="O73" s="1582"/>
      <c r="P73" s="1582"/>
      <c r="Q73" s="1582"/>
      <c r="R73" s="532"/>
      <c r="S73" s="150"/>
    </row>
    <row r="74" spans="1:19" s="522" customFormat="1" ht="12.75" customHeight="1" x14ac:dyDescent="0.2">
      <c r="A74" s="529"/>
      <c r="B74" s="530"/>
      <c r="C74" s="1582" t="s">
        <v>391</v>
      </c>
      <c r="D74" s="1582"/>
      <c r="E74" s="1582"/>
      <c r="F74" s="1582"/>
      <c r="G74" s="1582"/>
      <c r="H74" s="1582"/>
      <c r="I74" s="1582"/>
      <c r="J74" s="1582"/>
      <c r="K74" s="1582"/>
      <c r="L74" s="1582"/>
      <c r="M74" s="1582"/>
      <c r="N74" s="1582"/>
      <c r="O74" s="1582"/>
      <c r="P74" s="1582"/>
      <c r="Q74" s="1582"/>
      <c r="R74" s="532"/>
      <c r="S74" s="529"/>
    </row>
    <row r="75" spans="1:19" ht="13.5" customHeight="1" x14ac:dyDescent="0.2">
      <c r="A75" s="2"/>
      <c r="B75" s="213"/>
      <c r="C75" s="42" t="s">
        <v>433</v>
      </c>
      <c r="D75" s="4"/>
      <c r="E75" s="1"/>
      <c r="F75" s="1"/>
      <c r="G75" s="4"/>
      <c r="H75" s="1"/>
      <c r="I75" s="874"/>
      <c r="J75" s="542"/>
      <c r="K75" s="1"/>
      <c r="L75" s="4"/>
      <c r="M75" s="4"/>
      <c r="N75" s="4"/>
      <c r="O75" s="4"/>
      <c r="P75" s="4"/>
      <c r="Q75" s="4"/>
      <c r="R75" s="978"/>
      <c r="S75" s="2"/>
    </row>
    <row r="76" spans="1:19" ht="13.5" customHeight="1" x14ac:dyDescent="0.2">
      <c r="A76" s="2"/>
      <c r="B76" s="207">
        <v>10</v>
      </c>
      <c r="C76" s="1496">
        <v>42917</v>
      </c>
      <c r="D76" s="1496"/>
      <c r="E76" s="548"/>
      <c r="F76" s="548"/>
      <c r="G76" s="548"/>
      <c r="H76" s="548"/>
      <c r="I76" s="548"/>
      <c r="J76" s="150"/>
      <c r="K76" s="150"/>
      <c r="L76" s="605"/>
      <c r="M76" s="174"/>
      <c r="N76" s="174"/>
      <c r="O76" s="174"/>
      <c r="P76" s="605"/>
      <c r="Q76" s="1"/>
      <c r="R76" s="4"/>
      <c r="S76" s="2"/>
    </row>
  </sheetData>
  <mergeCells count="17">
    <mergeCell ref="D1:R1"/>
    <mergeCell ref="B2:D2"/>
    <mergeCell ref="C5:D6"/>
    <mergeCell ref="E5:N5"/>
    <mergeCell ref="E6:K6"/>
    <mergeCell ref="L6:Q6"/>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397" customWidth="1"/>
    <col min="2" max="2" width="2.5703125" style="397" customWidth="1"/>
    <col min="3" max="3" width="1" style="397" customWidth="1"/>
    <col min="4" max="4" width="23.42578125" style="397" customWidth="1"/>
    <col min="5" max="5" width="5.42578125" style="397" customWidth="1"/>
    <col min="6" max="6" width="5.42578125" style="392" customWidth="1"/>
    <col min="7" max="17" width="5.42578125" style="397" customWidth="1"/>
    <col min="18" max="18" width="2.5703125" style="397" customWidth="1"/>
    <col min="19" max="19" width="1" style="397" customWidth="1"/>
    <col min="20" max="16384" width="9.140625" style="397"/>
  </cols>
  <sheetData>
    <row r="1" spans="1:24" ht="13.5" customHeight="1" x14ac:dyDescent="0.2">
      <c r="A1" s="392"/>
      <c r="B1" s="1595" t="s">
        <v>316</v>
      </c>
      <c r="C1" s="1596"/>
      <c r="D1" s="1596"/>
      <c r="E1" s="1596"/>
      <c r="F1" s="1596"/>
      <c r="G1" s="1596"/>
      <c r="H1" s="1596"/>
      <c r="I1" s="425"/>
      <c r="J1" s="425"/>
      <c r="K1" s="425"/>
      <c r="L1" s="425"/>
      <c r="M1" s="425"/>
      <c r="N1" s="425"/>
      <c r="O1" s="425"/>
      <c r="P1" s="425"/>
      <c r="Q1" s="402"/>
      <c r="R1" s="402"/>
      <c r="S1" s="392"/>
    </row>
    <row r="2" spans="1:24" ht="6" customHeight="1" x14ac:dyDescent="0.2">
      <c r="A2" s="392"/>
      <c r="B2" s="606"/>
      <c r="C2" s="511"/>
      <c r="D2" s="511"/>
      <c r="E2" s="443"/>
      <c r="F2" s="443"/>
      <c r="G2" s="443"/>
      <c r="H2" s="443"/>
      <c r="I2" s="443"/>
      <c r="J2" s="443"/>
      <c r="K2" s="443"/>
      <c r="L2" s="443"/>
      <c r="M2" s="443"/>
      <c r="N2" s="443"/>
      <c r="O2" s="443"/>
      <c r="P2" s="443"/>
      <c r="Q2" s="443"/>
      <c r="R2" s="401"/>
      <c r="S2" s="392"/>
    </row>
    <row r="3" spans="1:24" ht="13.5" customHeight="1" thickBot="1" x14ac:dyDescent="0.25">
      <c r="A3" s="392"/>
      <c r="B3" s="402"/>
      <c r="C3" s="402"/>
      <c r="D3" s="402"/>
      <c r="E3" s="564"/>
      <c r="F3" s="564"/>
      <c r="G3" s="564"/>
      <c r="H3" s="564"/>
      <c r="I3" s="564"/>
      <c r="J3" s="564"/>
      <c r="K3" s="564"/>
      <c r="L3" s="564"/>
      <c r="M3" s="564"/>
      <c r="N3" s="564"/>
      <c r="O3" s="564"/>
      <c r="P3" s="564"/>
      <c r="Q3" s="564" t="s">
        <v>73</v>
      </c>
      <c r="R3" s="608"/>
      <c r="S3" s="392"/>
    </row>
    <row r="4" spans="1:24" s="406" customFormat="1" ht="13.5" customHeight="1" thickBot="1" x14ac:dyDescent="0.25">
      <c r="A4" s="404"/>
      <c r="B4" s="405"/>
      <c r="C4" s="609" t="s">
        <v>221</v>
      </c>
      <c r="D4" s="610"/>
      <c r="E4" s="610"/>
      <c r="F4" s="610"/>
      <c r="G4" s="610"/>
      <c r="H4" s="610"/>
      <c r="I4" s="610"/>
      <c r="J4" s="610"/>
      <c r="K4" s="610"/>
      <c r="L4" s="610"/>
      <c r="M4" s="610"/>
      <c r="N4" s="610"/>
      <c r="O4" s="610"/>
      <c r="P4" s="610"/>
      <c r="Q4" s="611"/>
      <c r="R4" s="608"/>
      <c r="S4" s="404"/>
      <c r="T4" s="738"/>
      <c r="U4" s="738"/>
      <c r="V4" s="738"/>
      <c r="W4" s="738"/>
      <c r="X4" s="738"/>
    </row>
    <row r="5" spans="1:24" ht="4.5" customHeight="1" x14ac:dyDescent="0.2">
      <c r="A5" s="392"/>
      <c r="B5" s="402"/>
      <c r="C5" s="1597" t="s">
        <v>78</v>
      </c>
      <c r="D5" s="1597"/>
      <c r="E5" s="512"/>
      <c r="F5" s="512"/>
      <c r="G5" s="512"/>
      <c r="H5" s="512"/>
      <c r="I5" s="512"/>
      <c r="J5" s="512"/>
      <c r="K5" s="512"/>
      <c r="L5" s="512"/>
      <c r="M5" s="512"/>
      <c r="N5" s="512"/>
      <c r="O5" s="512"/>
      <c r="P5" s="512"/>
      <c r="Q5" s="512"/>
      <c r="R5" s="608"/>
      <c r="S5" s="392"/>
      <c r="T5" s="419"/>
      <c r="U5" s="419"/>
      <c r="V5" s="419"/>
      <c r="W5" s="419"/>
      <c r="X5" s="419"/>
    </row>
    <row r="6" spans="1:24" ht="13.5" customHeight="1" x14ac:dyDescent="0.2">
      <c r="A6" s="392"/>
      <c r="B6" s="402"/>
      <c r="C6" s="1597"/>
      <c r="D6" s="1597"/>
      <c r="E6" s="1599" t="s">
        <v>600</v>
      </c>
      <c r="F6" s="1599"/>
      <c r="G6" s="1599"/>
      <c r="H6" s="1599"/>
      <c r="I6" s="1599"/>
      <c r="J6" s="1599"/>
      <c r="K6" s="1599"/>
      <c r="L6" s="1600" t="s">
        <v>601</v>
      </c>
      <c r="M6" s="1600"/>
      <c r="N6" s="1600"/>
      <c r="O6" s="1600"/>
      <c r="P6" s="1600"/>
      <c r="Q6" s="1600"/>
      <c r="R6" s="608"/>
      <c r="S6" s="392"/>
      <c r="T6" s="419"/>
      <c r="U6" s="419"/>
      <c r="V6" s="419"/>
      <c r="W6" s="419"/>
      <c r="X6" s="419"/>
    </row>
    <row r="7" spans="1:24" x14ac:dyDescent="0.2">
      <c r="A7" s="392"/>
      <c r="B7" s="402"/>
      <c r="C7" s="407"/>
      <c r="D7" s="407"/>
      <c r="E7" s="712" t="s">
        <v>100</v>
      </c>
      <c r="F7" s="712" t="s">
        <v>99</v>
      </c>
      <c r="G7" s="712" t="s">
        <v>98</v>
      </c>
      <c r="H7" s="712" t="s">
        <v>97</v>
      </c>
      <c r="I7" s="712" t="s">
        <v>96</v>
      </c>
      <c r="J7" s="712" t="s">
        <v>95</v>
      </c>
      <c r="K7" s="712" t="s">
        <v>94</v>
      </c>
      <c r="L7" s="712" t="s">
        <v>93</v>
      </c>
      <c r="M7" s="712" t="s">
        <v>104</v>
      </c>
      <c r="N7" s="712" t="s">
        <v>103</v>
      </c>
      <c r="O7" s="712" t="s">
        <v>102</v>
      </c>
      <c r="P7" s="712" t="s">
        <v>101</v>
      </c>
      <c r="Q7" s="712" t="s">
        <v>100</v>
      </c>
      <c r="R7" s="403"/>
      <c r="S7" s="392"/>
      <c r="T7" s="419"/>
      <c r="U7" s="419"/>
      <c r="V7" s="800"/>
      <c r="W7" s="419"/>
      <c r="X7" s="419"/>
    </row>
    <row r="8" spans="1:24" s="615" customFormat="1" ht="22.5" customHeight="1" x14ac:dyDescent="0.2">
      <c r="A8" s="612"/>
      <c r="B8" s="613"/>
      <c r="C8" s="1598" t="s">
        <v>68</v>
      </c>
      <c r="D8" s="1598"/>
      <c r="E8" s="389">
        <v>697345</v>
      </c>
      <c r="F8" s="390">
        <v>683973</v>
      </c>
      <c r="G8" s="390">
        <v>680182</v>
      </c>
      <c r="H8" s="390">
        <v>679063</v>
      </c>
      <c r="I8" s="390">
        <v>683619</v>
      </c>
      <c r="J8" s="390">
        <v>686235</v>
      </c>
      <c r="K8" s="390">
        <v>681787</v>
      </c>
      <c r="L8" s="390">
        <v>687504</v>
      </c>
      <c r="M8" s="390">
        <v>675239</v>
      </c>
      <c r="N8" s="390">
        <v>659322</v>
      </c>
      <c r="O8" s="390">
        <v>637858</v>
      </c>
      <c r="P8" s="390">
        <v>617990</v>
      </c>
      <c r="Q8" s="390">
        <v>602194</v>
      </c>
      <c r="R8" s="614"/>
      <c r="S8" s="612"/>
      <c r="T8" s="419"/>
      <c r="U8" s="419"/>
      <c r="V8" s="801"/>
      <c r="W8" s="419"/>
      <c r="X8" s="419"/>
    </row>
    <row r="9" spans="1:24" s="406" customFormat="1" ht="18.75" customHeight="1" x14ac:dyDescent="0.2">
      <c r="A9" s="404"/>
      <c r="B9" s="405"/>
      <c r="C9" s="411"/>
      <c r="D9" s="445" t="s">
        <v>326</v>
      </c>
      <c r="E9" s="446">
        <v>511642</v>
      </c>
      <c r="F9" s="447">
        <v>497663</v>
      </c>
      <c r="G9" s="447">
        <v>498763</v>
      </c>
      <c r="H9" s="447">
        <v>491107</v>
      </c>
      <c r="I9" s="447">
        <v>490589</v>
      </c>
      <c r="J9" s="447">
        <v>486434</v>
      </c>
      <c r="K9" s="447">
        <v>482556</v>
      </c>
      <c r="L9" s="447">
        <v>494730</v>
      </c>
      <c r="M9" s="447">
        <v>487629</v>
      </c>
      <c r="N9" s="447">
        <v>471474</v>
      </c>
      <c r="O9" s="447">
        <v>450961</v>
      </c>
      <c r="P9" s="447">
        <v>432274</v>
      </c>
      <c r="Q9" s="447">
        <v>418189</v>
      </c>
      <c r="R9" s="431"/>
      <c r="S9" s="404"/>
      <c r="T9" s="738"/>
      <c r="U9" s="802"/>
      <c r="V9" s="801"/>
      <c r="W9" s="738"/>
      <c r="X9" s="738"/>
    </row>
    <row r="10" spans="1:24" s="406" customFormat="1" ht="18.75" customHeight="1" x14ac:dyDescent="0.2">
      <c r="A10" s="404"/>
      <c r="B10" s="405"/>
      <c r="C10" s="411"/>
      <c r="D10" s="445" t="s">
        <v>222</v>
      </c>
      <c r="E10" s="446">
        <v>63995</v>
      </c>
      <c r="F10" s="447">
        <v>64139</v>
      </c>
      <c r="G10" s="447">
        <v>64006</v>
      </c>
      <c r="H10" s="447">
        <v>63954</v>
      </c>
      <c r="I10" s="447">
        <v>64702</v>
      </c>
      <c r="J10" s="447">
        <v>65152</v>
      </c>
      <c r="K10" s="447">
        <v>63834</v>
      </c>
      <c r="L10" s="447">
        <v>61234</v>
      </c>
      <c r="M10" s="447">
        <v>60538</v>
      </c>
      <c r="N10" s="447">
        <v>60594</v>
      </c>
      <c r="O10" s="447">
        <v>60395</v>
      </c>
      <c r="P10" s="447">
        <v>59159</v>
      </c>
      <c r="Q10" s="447">
        <v>59145</v>
      </c>
      <c r="R10" s="431"/>
      <c r="S10" s="404"/>
      <c r="T10" s="738"/>
      <c r="U10" s="738"/>
      <c r="V10" s="801"/>
      <c r="W10" s="738"/>
      <c r="X10" s="738"/>
    </row>
    <row r="11" spans="1:24" s="406" customFormat="1" ht="18.75" customHeight="1" x14ac:dyDescent="0.2">
      <c r="A11" s="404"/>
      <c r="B11" s="405"/>
      <c r="C11" s="411"/>
      <c r="D11" s="445" t="s">
        <v>223</v>
      </c>
      <c r="E11" s="446">
        <v>98566</v>
      </c>
      <c r="F11" s="447">
        <v>100676</v>
      </c>
      <c r="G11" s="447">
        <v>95286</v>
      </c>
      <c r="H11" s="447">
        <v>101085</v>
      </c>
      <c r="I11" s="447">
        <v>106379</v>
      </c>
      <c r="J11" s="447">
        <v>111925</v>
      </c>
      <c r="K11" s="447">
        <v>114517</v>
      </c>
      <c r="L11" s="447">
        <v>109991</v>
      </c>
      <c r="M11" s="447">
        <v>106160</v>
      </c>
      <c r="N11" s="447">
        <v>104048</v>
      </c>
      <c r="O11" s="447">
        <v>105336</v>
      </c>
      <c r="P11" s="447">
        <v>103496</v>
      </c>
      <c r="Q11" s="447">
        <v>100945</v>
      </c>
      <c r="R11" s="431"/>
      <c r="S11" s="404"/>
      <c r="T11" s="738"/>
      <c r="U11" s="738"/>
      <c r="V11" s="801"/>
      <c r="W11" s="738"/>
      <c r="X11" s="738"/>
    </row>
    <row r="12" spans="1:24" s="406" customFormat="1" ht="22.5" customHeight="1" x14ac:dyDescent="0.2">
      <c r="A12" s="404"/>
      <c r="B12" s="405"/>
      <c r="C12" s="411"/>
      <c r="D12" s="448" t="s">
        <v>327</v>
      </c>
      <c r="E12" s="446">
        <v>23142</v>
      </c>
      <c r="F12" s="447">
        <v>21495</v>
      </c>
      <c r="G12" s="447">
        <v>22127</v>
      </c>
      <c r="H12" s="447">
        <v>22917</v>
      </c>
      <c r="I12" s="447">
        <v>21949</v>
      </c>
      <c r="J12" s="447">
        <v>22724</v>
      </c>
      <c r="K12" s="447">
        <v>20880</v>
      </c>
      <c r="L12" s="447">
        <v>21549</v>
      </c>
      <c r="M12" s="447">
        <v>20912</v>
      </c>
      <c r="N12" s="447">
        <v>23206</v>
      </c>
      <c r="O12" s="447">
        <v>21166</v>
      </c>
      <c r="P12" s="447">
        <v>23061</v>
      </c>
      <c r="Q12" s="447">
        <v>23915</v>
      </c>
      <c r="R12" s="431"/>
      <c r="S12" s="404"/>
      <c r="T12" s="738"/>
      <c r="U12" s="738"/>
      <c r="V12" s="801"/>
      <c r="W12" s="738"/>
      <c r="X12" s="738"/>
    </row>
    <row r="13" spans="1:24" ht="15.75" customHeight="1" thickBot="1" x14ac:dyDescent="0.25">
      <c r="A13" s="392"/>
      <c r="B13" s="402"/>
      <c r="C13" s="407"/>
      <c r="D13" s="407"/>
      <c r="E13" s="564"/>
      <c r="F13" s="564"/>
      <c r="G13" s="564"/>
      <c r="H13" s="564"/>
      <c r="I13" s="564"/>
      <c r="J13" s="564"/>
      <c r="K13" s="564"/>
      <c r="L13" s="564"/>
      <c r="M13" s="564"/>
      <c r="N13" s="564"/>
      <c r="O13" s="564"/>
      <c r="P13" s="564"/>
      <c r="Q13" s="458"/>
      <c r="R13" s="403"/>
      <c r="S13" s="392"/>
      <c r="T13" s="419"/>
      <c r="U13" s="419"/>
      <c r="V13" s="801"/>
      <c r="W13" s="419"/>
      <c r="X13" s="419"/>
    </row>
    <row r="14" spans="1:24" ht="13.5" customHeight="1" thickBot="1" x14ac:dyDescent="0.25">
      <c r="A14" s="392"/>
      <c r="B14" s="402"/>
      <c r="C14" s="609" t="s">
        <v>25</v>
      </c>
      <c r="D14" s="610"/>
      <c r="E14" s="610"/>
      <c r="F14" s="610"/>
      <c r="G14" s="610"/>
      <c r="H14" s="610"/>
      <c r="I14" s="610"/>
      <c r="J14" s="610"/>
      <c r="K14" s="610"/>
      <c r="L14" s="610"/>
      <c r="M14" s="610"/>
      <c r="N14" s="610"/>
      <c r="O14" s="610"/>
      <c r="P14" s="610"/>
      <c r="Q14" s="611"/>
      <c r="R14" s="403"/>
      <c r="S14" s="392"/>
      <c r="T14" s="419"/>
      <c r="U14" s="419"/>
      <c r="V14" s="801"/>
      <c r="W14" s="419"/>
      <c r="X14" s="419"/>
    </row>
    <row r="15" spans="1:24" ht="9.75" customHeight="1" x14ac:dyDescent="0.2">
      <c r="A15" s="392"/>
      <c r="B15" s="402"/>
      <c r="C15" s="1597" t="s">
        <v>78</v>
      </c>
      <c r="D15" s="1597"/>
      <c r="E15" s="410"/>
      <c r="F15" s="410"/>
      <c r="G15" s="410"/>
      <c r="H15" s="410"/>
      <c r="I15" s="410"/>
      <c r="J15" s="410"/>
      <c r="K15" s="410"/>
      <c r="L15" s="410"/>
      <c r="M15" s="410"/>
      <c r="N15" s="410"/>
      <c r="O15" s="410"/>
      <c r="P15" s="410"/>
      <c r="Q15" s="494"/>
      <c r="R15" s="403"/>
      <c r="S15" s="392"/>
      <c r="T15" s="419"/>
      <c r="U15" s="419"/>
      <c r="V15" s="801"/>
      <c r="W15" s="419"/>
      <c r="X15" s="419"/>
    </row>
    <row r="16" spans="1:24" s="615" customFormat="1" ht="22.5" customHeight="1" x14ac:dyDescent="0.2">
      <c r="A16" s="612"/>
      <c r="B16" s="613"/>
      <c r="C16" s="1598" t="s">
        <v>68</v>
      </c>
      <c r="D16" s="1598"/>
      <c r="E16" s="389">
        <f t="shared" ref="E16:P16" si="0">+E9</f>
        <v>511642</v>
      </c>
      <c r="F16" s="390">
        <f t="shared" si="0"/>
        <v>497663</v>
      </c>
      <c r="G16" s="390">
        <f t="shared" si="0"/>
        <v>498763</v>
      </c>
      <c r="H16" s="390">
        <f t="shared" si="0"/>
        <v>491107</v>
      </c>
      <c r="I16" s="390">
        <f t="shared" si="0"/>
        <v>490589</v>
      </c>
      <c r="J16" s="390">
        <f t="shared" si="0"/>
        <v>486434</v>
      </c>
      <c r="K16" s="390">
        <f t="shared" si="0"/>
        <v>482556</v>
      </c>
      <c r="L16" s="390">
        <f t="shared" si="0"/>
        <v>494730</v>
      </c>
      <c r="M16" s="390">
        <f t="shared" si="0"/>
        <v>487629</v>
      </c>
      <c r="N16" s="390">
        <f t="shared" si="0"/>
        <v>471474</v>
      </c>
      <c r="O16" s="390">
        <f t="shared" si="0"/>
        <v>450961</v>
      </c>
      <c r="P16" s="390">
        <f t="shared" si="0"/>
        <v>432274</v>
      </c>
      <c r="Q16" s="390">
        <f>+Q9</f>
        <v>418189</v>
      </c>
      <c r="R16" s="614"/>
      <c r="S16" s="612"/>
      <c r="T16" s="803"/>
      <c r="U16" s="835"/>
      <c r="V16" s="801"/>
      <c r="W16" s="975"/>
      <c r="X16" s="803"/>
    </row>
    <row r="17" spans="1:24" ht="22.5" customHeight="1" x14ac:dyDescent="0.2">
      <c r="A17" s="392"/>
      <c r="B17" s="402"/>
      <c r="C17" s="563"/>
      <c r="D17" s="450" t="s">
        <v>72</v>
      </c>
      <c r="E17" s="148">
        <v>241158</v>
      </c>
      <c r="F17" s="158">
        <v>232514</v>
      </c>
      <c r="G17" s="158">
        <v>230703</v>
      </c>
      <c r="H17" s="158">
        <v>227538</v>
      </c>
      <c r="I17" s="158">
        <v>228339</v>
      </c>
      <c r="J17" s="158">
        <v>227262</v>
      </c>
      <c r="K17" s="158">
        <v>227209</v>
      </c>
      <c r="L17" s="158">
        <v>232152</v>
      </c>
      <c r="M17" s="158">
        <v>228407</v>
      </c>
      <c r="N17" s="158">
        <v>220202</v>
      </c>
      <c r="O17" s="158">
        <v>210502</v>
      </c>
      <c r="P17" s="158">
        <v>200452</v>
      </c>
      <c r="Q17" s="158">
        <v>191838</v>
      </c>
      <c r="R17" s="403"/>
      <c r="S17" s="392"/>
      <c r="T17" s="419"/>
      <c r="U17" s="419"/>
      <c r="V17" s="976"/>
      <c r="W17" s="935"/>
      <c r="X17" s="419"/>
    </row>
    <row r="18" spans="1:24" ht="15.75" customHeight="1" x14ac:dyDescent="0.2">
      <c r="A18" s="392"/>
      <c r="B18" s="402"/>
      <c r="C18" s="563"/>
      <c r="D18" s="450" t="s">
        <v>71</v>
      </c>
      <c r="E18" s="148">
        <v>270484</v>
      </c>
      <c r="F18" s="158">
        <v>265149</v>
      </c>
      <c r="G18" s="158">
        <v>268060</v>
      </c>
      <c r="H18" s="158">
        <v>263569</v>
      </c>
      <c r="I18" s="158">
        <v>262250</v>
      </c>
      <c r="J18" s="158">
        <v>259172</v>
      </c>
      <c r="K18" s="158">
        <v>255347</v>
      </c>
      <c r="L18" s="158">
        <v>262578</v>
      </c>
      <c r="M18" s="158">
        <v>259222</v>
      </c>
      <c r="N18" s="158">
        <v>251272</v>
      </c>
      <c r="O18" s="158">
        <v>240459</v>
      </c>
      <c r="P18" s="158">
        <v>231822</v>
      </c>
      <c r="Q18" s="158">
        <v>226351</v>
      </c>
      <c r="R18" s="403"/>
      <c r="S18" s="392"/>
      <c r="T18" s="419"/>
      <c r="U18" s="419"/>
      <c r="V18" s="801"/>
      <c r="W18" s="419"/>
      <c r="X18" s="419"/>
    </row>
    <row r="19" spans="1:24" ht="22.5" customHeight="1" x14ac:dyDescent="0.2">
      <c r="A19" s="392"/>
      <c r="B19" s="402"/>
      <c r="C19" s="563"/>
      <c r="D19" s="450" t="s">
        <v>224</v>
      </c>
      <c r="E19" s="148">
        <v>58473</v>
      </c>
      <c r="F19" s="158">
        <v>55209</v>
      </c>
      <c r="G19" s="158">
        <v>57549</v>
      </c>
      <c r="H19" s="158">
        <v>59550</v>
      </c>
      <c r="I19" s="158">
        <v>60783</v>
      </c>
      <c r="J19" s="158">
        <v>58926</v>
      </c>
      <c r="K19" s="158">
        <v>55334</v>
      </c>
      <c r="L19" s="158">
        <v>58308</v>
      </c>
      <c r="M19" s="158">
        <v>58237</v>
      </c>
      <c r="N19" s="158">
        <v>55279</v>
      </c>
      <c r="O19" s="158">
        <v>50695</v>
      </c>
      <c r="P19" s="158">
        <v>47335</v>
      </c>
      <c r="Q19" s="158">
        <v>44424</v>
      </c>
      <c r="R19" s="403"/>
      <c r="S19" s="392"/>
      <c r="T19" s="419"/>
      <c r="U19" s="419"/>
      <c r="V19" s="801"/>
      <c r="W19" s="419"/>
      <c r="X19" s="419"/>
    </row>
    <row r="20" spans="1:24" ht="15.75" customHeight="1" x14ac:dyDescent="0.2">
      <c r="A20" s="392"/>
      <c r="B20" s="402"/>
      <c r="C20" s="563"/>
      <c r="D20" s="450" t="s">
        <v>225</v>
      </c>
      <c r="E20" s="148">
        <v>453169</v>
      </c>
      <c r="F20" s="158">
        <v>442454</v>
      </c>
      <c r="G20" s="158">
        <v>441214</v>
      </c>
      <c r="H20" s="158">
        <v>431557</v>
      </c>
      <c r="I20" s="158">
        <v>429806</v>
      </c>
      <c r="J20" s="158">
        <v>427508</v>
      </c>
      <c r="K20" s="158">
        <v>427222</v>
      </c>
      <c r="L20" s="158">
        <v>436422</v>
      </c>
      <c r="M20" s="158">
        <v>429392</v>
      </c>
      <c r="N20" s="158">
        <v>416195</v>
      </c>
      <c r="O20" s="158">
        <v>400266</v>
      </c>
      <c r="P20" s="158">
        <v>384939</v>
      </c>
      <c r="Q20" s="158">
        <v>373765</v>
      </c>
      <c r="R20" s="403"/>
      <c r="S20" s="392"/>
      <c r="T20" s="801"/>
      <c r="U20" s="935"/>
      <c r="V20" s="801"/>
      <c r="W20" s="419"/>
      <c r="X20" s="419"/>
    </row>
    <row r="21" spans="1:24" ht="22.5" customHeight="1" x14ac:dyDescent="0.2">
      <c r="A21" s="392"/>
      <c r="B21" s="402"/>
      <c r="C21" s="563"/>
      <c r="D21" s="450" t="s">
        <v>214</v>
      </c>
      <c r="E21" s="148">
        <v>54659</v>
      </c>
      <c r="F21" s="158">
        <v>53163</v>
      </c>
      <c r="G21" s="158">
        <v>55369</v>
      </c>
      <c r="H21" s="158">
        <v>56894</v>
      </c>
      <c r="I21" s="158">
        <v>57053</v>
      </c>
      <c r="J21" s="158">
        <v>54448</v>
      </c>
      <c r="K21" s="158">
        <v>50960</v>
      </c>
      <c r="L21" s="158">
        <v>52659</v>
      </c>
      <c r="M21" s="158">
        <v>52439</v>
      </c>
      <c r="N21" s="158">
        <v>50910</v>
      </c>
      <c r="O21" s="158">
        <v>47858</v>
      </c>
      <c r="P21" s="158">
        <v>45857</v>
      </c>
      <c r="Q21" s="158">
        <v>44426</v>
      </c>
      <c r="R21" s="403"/>
      <c r="S21" s="392"/>
      <c r="T21" s="419"/>
      <c r="U21" s="935"/>
      <c r="V21" s="973"/>
      <c r="W21" s="801"/>
      <c r="X21" s="419"/>
    </row>
    <row r="22" spans="1:24" ht="15.75" customHeight="1" x14ac:dyDescent="0.2">
      <c r="A22" s="392"/>
      <c r="B22" s="402"/>
      <c r="C22" s="563"/>
      <c r="D22" s="450" t="s">
        <v>226</v>
      </c>
      <c r="E22" s="148">
        <v>456983</v>
      </c>
      <c r="F22" s="158">
        <v>444500</v>
      </c>
      <c r="G22" s="158">
        <v>443394</v>
      </c>
      <c r="H22" s="158">
        <v>434213</v>
      </c>
      <c r="I22" s="158">
        <v>433536</v>
      </c>
      <c r="J22" s="158">
        <v>431986</v>
      </c>
      <c r="K22" s="158">
        <v>431596</v>
      </c>
      <c r="L22" s="158">
        <v>442071</v>
      </c>
      <c r="M22" s="158">
        <v>435190</v>
      </c>
      <c r="N22" s="158">
        <v>420564</v>
      </c>
      <c r="O22" s="158">
        <v>403103</v>
      </c>
      <c r="P22" s="158">
        <v>386417</v>
      </c>
      <c r="Q22" s="158">
        <v>373763</v>
      </c>
      <c r="R22" s="403"/>
      <c r="S22" s="392"/>
      <c r="T22" s="419"/>
      <c r="U22" s="935"/>
      <c r="V22" s="973"/>
      <c r="W22" s="419"/>
      <c r="X22" s="419"/>
    </row>
    <row r="23" spans="1:24" ht="15" customHeight="1" x14ac:dyDescent="0.2">
      <c r="A23" s="392"/>
      <c r="B23" s="402"/>
      <c r="C23" s="450"/>
      <c r="D23" s="452" t="s">
        <v>330</v>
      </c>
      <c r="E23" s="148">
        <v>18353</v>
      </c>
      <c r="F23" s="158">
        <v>17998</v>
      </c>
      <c r="G23" s="158">
        <v>18069</v>
      </c>
      <c r="H23" s="158">
        <v>17573</v>
      </c>
      <c r="I23" s="158">
        <v>18879</v>
      </c>
      <c r="J23" s="158">
        <v>19475</v>
      </c>
      <c r="K23" s="158">
        <v>19333</v>
      </c>
      <c r="L23" s="158">
        <v>19573</v>
      </c>
      <c r="M23" s="158">
        <v>19048</v>
      </c>
      <c r="N23" s="158">
        <v>19269</v>
      </c>
      <c r="O23" s="158">
        <v>17962</v>
      </c>
      <c r="P23" s="158">
        <v>16382</v>
      </c>
      <c r="Q23" s="158">
        <v>16004</v>
      </c>
      <c r="R23" s="403"/>
      <c r="S23" s="392"/>
      <c r="T23" s="419"/>
      <c r="U23" s="419"/>
      <c r="V23" s="801"/>
      <c r="W23" s="935"/>
      <c r="X23" s="419"/>
    </row>
    <row r="24" spans="1:24" ht="15" customHeight="1" x14ac:dyDescent="0.2">
      <c r="A24" s="392"/>
      <c r="B24" s="402"/>
      <c r="C24" s="196"/>
      <c r="D24" s="94" t="s">
        <v>215</v>
      </c>
      <c r="E24" s="148">
        <v>125027</v>
      </c>
      <c r="F24" s="158">
        <v>120573</v>
      </c>
      <c r="G24" s="158">
        <v>118824</v>
      </c>
      <c r="H24" s="158">
        <v>116039</v>
      </c>
      <c r="I24" s="158">
        <v>114367</v>
      </c>
      <c r="J24" s="158">
        <v>111503</v>
      </c>
      <c r="K24" s="158">
        <v>111531</v>
      </c>
      <c r="L24" s="158">
        <v>112752</v>
      </c>
      <c r="M24" s="158">
        <v>110580</v>
      </c>
      <c r="N24" s="158">
        <v>106552</v>
      </c>
      <c r="O24" s="158">
        <v>102708</v>
      </c>
      <c r="P24" s="158">
        <v>98664</v>
      </c>
      <c r="Q24" s="158">
        <v>94473</v>
      </c>
      <c r="R24" s="403"/>
      <c r="S24" s="392"/>
      <c r="T24" s="419"/>
      <c r="U24" s="419"/>
      <c r="V24" s="801"/>
      <c r="W24" s="419"/>
      <c r="X24" s="419"/>
    </row>
    <row r="25" spans="1:24" ht="15" customHeight="1" x14ac:dyDescent="0.2">
      <c r="A25" s="392"/>
      <c r="B25" s="402"/>
      <c r="C25" s="196"/>
      <c r="D25" s="94" t="s">
        <v>163</v>
      </c>
      <c r="E25" s="148">
        <v>308851</v>
      </c>
      <c r="F25" s="158">
        <v>301389</v>
      </c>
      <c r="G25" s="158">
        <v>302005</v>
      </c>
      <c r="H25" s="158">
        <v>296051</v>
      </c>
      <c r="I25" s="158">
        <v>295811</v>
      </c>
      <c r="J25" s="158">
        <v>296826</v>
      </c>
      <c r="K25" s="158">
        <v>296648</v>
      </c>
      <c r="L25" s="158">
        <v>305545</v>
      </c>
      <c r="M25" s="158">
        <v>301386</v>
      </c>
      <c r="N25" s="158">
        <v>290458</v>
      </c>
      <c r="O25" s="158">
        <v>278239</v>
      </c>
      <c r="P25" s="158">
        <v>267072</v>
      </c>
      <c r="Q25" s="158">
        <v>258847</v>
      </c>
      <c r="R25" s="403"/>
      <c r="S25" s="392"/>
      <c r="T25" s="419"/>
      <c r="U25" s="419"/>
      <c r="V25" s="801"/>
      <c r="W25" s="419"/>
      <c r="X25" s="419"/>
    </row>
    <row r="26" spans="1:24" ht="15" customHeight="1" x14ac:dyDescent="0.2">
      <c r="A26" s="392"/>
      <c r="B26" s="402"/>
      <c r="C26" s="196"/>
      <c r="D26" s="94" t="s">
        <v>216</v>
      </c>
      <c r="E26" s="148">
        <v>4752</v>
      </c>
      <c r="F26" s="158">
        <v>4540</v>
      </c>
      <c r="G26" s="158">
        <v>4496</v>
      </c>
      <c r="H26" s="158">
        <v>4550</v>
      </c>
      <c r="I26" s="158">
        <v>4479</v>
      </c>
      <c r="J26" s="158">
        <v>4182</v>
      </c>
      <c r="K26" s="158">
        <v>4084</v>
      </c>
      <c r="L26" s="158">
        <v>4201</v>
      </c>
      <c r="M26" s="158">
        <v>4176</v>
      </c>
      <c r="N26" s="158">
        <v>4285</v>
      </c>
      <c r="O26" s="158">
        <v>4194</v>
      </c>
      <c r="P26" s="158">
        <v>4299</v>
      </c>
      <c r="Q26" s="158">
        <v>4439</v>
      </c>
      <c r="R26" s="403"/>
      <c r="S26" s="392"/>
      <c r="T26" s="419"/>
      <c r="U26" s="419"/>
      <c r="V26" s="801"/>
      <c r="W26" s="419"/>
      <c r="X26" s="419"/>
    </row>
    <row r="27" spans="1:24" ht="22.5" customHeight="1" x14ac:dyDescent="0.2">
      <c r="A27" s="392"/>
      <c r="B27" s="402"/>
      <c r="C27" s="563"/>
      <c r="D27" s="450" t="s">
        <v>227</v>
      </c>
      <c r="E27" s="148">
        <v>262124</v>
      </c>
      <c r="F27" s="158">
        <v>252895</v>
      </c>
      <c r="G27" s="158">
        <v>254897</v>
      </c>
      <c r="H27" s="158">
        <v>251017</v>
      </c>
      <c r="I27" s="158">
        <v>251604</v>
      </c>
      <c r="J27" s="158">
        <v>251352</v>
      </c>
      <c r="K27" s="158">
        <v>251001</v>
      </c>
      <c r="L27" s="158">
        <v>259965</v>
      </c>
      <c r="M27" s="158">
        <v>254414</v>
      </c>
      <c r="N27" s="158">
        <v>243481</v>
      </c>
      <c r="O27" s="158">
        <v>227265</v>
      </c>
      <c r="P27" s="158">
        <v>213448</v>
      </c>
      <c r="Q27" s="158">
        <v>205256</v>
      </c>
      <c r="R27" s="403"/>
      <c r="S27" s="392"/>
      <c r="T27" s="419"/>
      <c r="U27" s="835"/>
      <c r="V27" s="801"/>
      <c r="W27" s="419"/>
      <c r="X27" s="419"/>
    </row>
    <row r="28" spans="1:24" ht="15.75" customHeight="1" x14ac:dyDescent="0.2">
      <c r="A28" s="392"/>
      <c r="B28" s="402"/>
      <c r="C28" s="563"/>
      <c r="D28" s="450" t="s">
        <v>228</v>
      </c>
      <c r="E28" s="148">
        <v>249518</v>
      </c>
      <c r="F28" s="158">
        <v>244768</v>
      </c>
      <c r="G28" s="158">
        <v>243866</v>
      </c>
      <c r="H28" s="158">
        <v>240090</v>
      </c>
      <c r="I28" s="158">
        <v>238985</v>
      </c>
      <c r="J28" s="158">
        <v>235082</v>
      </c>
      <c r="K28" s="158">
        <v>231555</v>
      </c>
      <c r="L28" s="158">
        <v>234765</v>
      </c>
      <c r="M28" s="158">
        <v>233215</v>
      </c>
      <c r="N28" s="158">
        <v>227993</v>
      </c>
      <c r="O28" s="158">
        <v>223696</v>
      </c>
      <c r="P28" s="158">
        <v>218826</v>
      </c>
      <c r="Q28" s="158">
        <v>212933</v>
      </c>
      <c r="R28" s="403"/>
      <c r="S28" s="392"/>
      <c r="T28" s="419"/>
      <c r="U28" s="835"/>
      <c r="V28" s="801"/>
      <c r="W28" s="419"/>
      <c r="X28" s="419"/>
    </row>
    <row r="29" spans="1:24" ht="22.5" customHeight="1" x14ac:dyDescent="0.2">
      <c r="A29" s="392"/>
      <c r="B29" s="402"/>
      <c r="C29" s="563"/>
      <c r="D29" s="450" t="s">
        <v>229</v>
      </c>
      <c r="E29" s="148">
        <v>30994</v>
      </c>
      <c r="F29" s="158">
        <v>30290</v>
      </c>
      <c r="G29" s="158">
        <v>30054</v>
      </c>
      <c r="H29" s="158">
        <v>29552</v>
      </c>
      <c r="I29" s="158">
        <v>29665</v>
      </c>
      <c r="J29" s="158">
        <v>29674</v>
      </c>
      <c r="K29" s="158">
        <v>29516</v>
      </c>
      <c r="L29" s="158">
        <v>29692</v>
      </c>
      <c r="M29" s="158">
        <v>29350</v>
      </c>
      <c r="N29" s="158">
        <v>28913</v>
      </c>
      <c r="O29" s="158">
        <v>28439</v>
      </c>
      <c r="P29" s="158">
        <v>27569</v>
      </c>
      <c r="Q29" s="158">
        <v>27129</v>
      </c>
      <c r="R29" s="403"/>
      <c r="S29" s="392"/>
      <c r="T29" s="419"/>
      <c r="U29" s="419"/>
      <c r="V29" s="801"/>
      <c r="W29" s="419"/>
      <c r="X29" s="419"/>
    </row>
    <row r="30" spans="1:24" ht="15.75" customHeight="1" x14ac:dyDescent="0.2">
      <c r="A30" s="392"/>
      <c r="B30" s="402"/>
      <c r="C30" s="563"/>
      <c r="D30" s="450" t="s">
        <v>230</v>
      </c>
      <c r="E30" s="148">
        <v>104148</v>
      </c>
      <c r="F30" s="158">
        <v>101933</v>
      </c>
      <c r="G30" s="158">
        <v>100283</v>
      </c>
      <c r="H30" s="158">
        <v>97450</v>
      </c>
      <c r="I30" s="158">
        <v>97532</v>
      </c>
      <c r="J30" s="158">
        <v>96991</v>
      </c>
      <c r="K30" s="158">
        <v>97006</v>
      </c>
      <c r="L30" s="158">
        <v>97053</v>
      </c>
      <c r="M30" s="158">
        <v>95374</v>
      </c>
      <c r="N30" s="158">
        <v>92517</v>
      </c>
      <c r="O30" s="158">
        <v>89896</v>
      </c>
      <c r="P30" s="158">
        <v>86890</v>
      </c>
      <c r="Q30" s="158">
        <v>84845</v>
      </c>
      <c r="R30" s="403"/>
      <c r="S30" s="392"/>
      <c r="T30" s="419"/>
      <c r="U30" s="419"/>
      <c r="V30" s="801"/>
      <c r="W30" s="419"/>
      <c r="X30" s="419"/>
    </row>
    <row r="31" spans="1:24" ht="15.75" customHeight="1" x14ac:dyDescent="0.2">
      <c r="A31" s="392"/>
      <c r="B31" s="402"/>
      <c r="C31" s="563"/>
      <c r="D31" s="450" t="s">
        <v>231</v>
      </c>
      <c r="E31" s="148">
        <v>81869</v>
      </c>
      <c r="F31" s="158">
        <v>79258</v>
      </c>
      <c r="G31" s="158">
        <v>78433</v>
      </c>
      <c r="H31" s="158">
        <v>76174</v>
      </c>
      <c r="I31" s="158">
        <v>76266</v>
      </c>
      <c r="J31" s="158">
        <v>76421</v>
      </c>
      <c r="K31" s="158">
        <v>77648</v>
      </c>
      <c r="L31" s="158">
        <v>78917</v>
      </c>
      <c r="M31" s="158">
        <v>76977</v>
      </c>
      <c r="N31" s="158">
        <v>74409</v>
      </c>
      <c r="O31" s="158">
        <v>71497</v>
      </c>
      <c r="P31" s="158">
        <v>68837</v>
      </c>
      <c r="Q31" s="158">
        <v>66317</v>
      </c>
      <c r="R31" s="403"/>
      <c r="S31" s="392"/>
      <c r="T31" s="419"/>
      <c r="U31" s="419"/>
      <c r="V31" s="801"/>
      <c r="W31" s="419"/>
      <c r="X31" s="419"/>
    </row>
    <row r="32" spans="1:24" ht="15.75" customHeight="1" x14ac:dyDescent="0.2">
      <c r="A32" s="392"/>
      <c r="B32" s="402"/>
      <c r="C32" s="563"/>
      <c r="D32" s="450" t="s">
        <v>232</v>
      </c>
      <c r="E32" s="148">
        <v>102052</v>
      </c>
      <c r="F32" s="158">
        <v>96858</v>
      </c>
      <c r="G32" s="158">
        <v>96199</v>
      </c>
      <c r="H32" s="158">
        <v>93227</v>
      </c>
      <c r="I32" s="158">
        <v>93582</v>
      </c>
      <c r="J32" s="158">
        <v>93734</v>
      </c>
      <c r="K32" s="158">
        <v>93493</v>
      </c>
      <c r="L32" s="158">
        <v>97406</v>
      </c>
      <c r="M32" s="158">
        <v>96586</v>
      </c>
      <c r="N32" s="158">
        <v>93084</v>
      </c>
      <c r="O32" s="158">
        <v>88492</v>
      </c>
      <c r="P32" s="158">
        <v>83793</v>
      </c>
      <c r="Q32" s="158">
        <v>80928</v>
      </c>
      <c r="R32" s="403"/>
      <c r="S32" s="392"/>
      <c r="T32" s="419"/>
      <c r="U32" s="419"/>
      <c r="V32" s="801"/>
      <c r="W32" s="419"/>
      <c r="X32" s="419"/>
    </row>
    <row r="33" spans="1:24" ht="15.75" customHeight="1" x14ac:dyDescent="0.2">
      <c r="A33" s="392"/>
      <c r="B33" s="402"/>
      <c r="C33" s="563"/>
      <c r="D33" s="450" t="s">
        <v>233</v>
      </c>
      <c r="E33" s="148">
        <v>124059</v>
      </c>
      <c r="F33" s="158">
        <v>119579</v>
      </c>
      <c r="G33" s="158">
        <v>121231</v>
      </c>
      <c r="H33" s="158">
        <v>121569</v>
      </c>
      <c r="I33" s="158">
        <v>123244</v>
      </c>
      <c r="J33" s="158">
        <v>122582</v>
      </c>
      <c r="K33" s="158">
        <v>120339</v>
      </c>
      <c r="L33" s="158">
        <v>125338</v>
      </c>
      <c r="M33" s="158">
        <v>124673</v>
      </c>
      <c r="N33" s="158">
        <v>119826</v>
      </c>
      <c r="O33" s="158">
        <v>113204</v>
      </c>
      <c r="P33" s="158">
        <v>107862</v>
      </c>
      <c r="Q33" s="158">
        <v>103367</v>
      </c>
      <c r="R33" s="403"/>
      <c r="S33" s="392"/>
      <c r="T33" s="419"/>
      <c r="U33" s="419"/>
      <c r="V33" s="801"/>
      <c r="W33" s="419"/>
      <c r="X33" s="419"/>
    </row>
    <row r="34" spans="1:24" ht="15.75" customHeight="1" x14ac:dyDescent="0.2">
      <c r="A34" s="392"/>
      <c r="B34" s="402"/>
      <c r="C34" s="563"/>
      <c r="D34" s="450" t="s">
        <v>234</v>
      </c>
      <c r="E34" s="148">
        <v>68520</v>
      </c>
      <c r="F34" s="158">
        <v>69745</v>
      </c>
      <c r="G34" s="158">
        <v>72563</v>
      </c>
      <c r="H34" s="158">
        <v>73135</v>
      </c>
      <c r="I34" s="158">
        <v>70300</v>
      </c>
      <c r="J34" s="158">
        <v>67032</v>
      </c>
      <c r="K34" s="158">
        <v>64554</v>
      </c>
      <c r="L34" s="158">
        <v>66324</v>
      </c>
      <c r="M34" s="158">
        <v>64669</v>
      </c>
      <c r="N34" s="158">
        <v>62725</v>
      </c>
      <c r="O34" s="158">
        <v>59433</v>
      </c>
      <c r="P34" s="158">
        <v>57323</v>
      </c>
      <c r="Q34" s="158">
        <v>55603</v>
      </c>
      <c r="R34" s="403"/>
      <c r="S34" s="392"/>
      <c r="T34" s="419"/>
      <c r="U34" s="419"/>
      <c r="V34" s="804"/>
      <c r="W34" s="419"/>
      <c r="X34" s="419"/>
    </row>
    <row r="35" spans="1:24" ht="22.5" customHeight="1" x14ac:dyDescent="0.2">
      <c r="A35" s="392"/>
      <c r="B35" s="402"/>
      <c r="C35" s="563"/>
      <c r="D35" s="450" t="s">
        <v>187</v>
      </c>
      <c r="E35" s="148">
        <v>216223</v>
      </c>
      <c r="F35" s="158">
        <v>211468</v>
      </c>
      <c r="G35" s="158">
        <v>213232</v>
      </c>
      <c r="H35" s="158">
        <v>210598</v>
      </c>
      <c r="I35" s="158">
        <v>209834</v>
      </c>
      <c r="J35" s="158">
        <v>204855</v>
      </c>
      <c r="K35" s="158">
        <v>200792</v>
      </c>
      <c r="L35" s="158">
        <v>204270</v>
      </c>
      <c r="M35" s="158">
        <v>201561</v>
      </c>
      <c r="N35" s="158">
        <v>196144</v>
      </c>
      <c r="O35" s="158">
        <v>188127</v>
      </c>
      <c r="P35" s="158">
        <v>181396</v>
      </c>
      <c r="Q35" s="158">
        <v>176798</v>
      </c>
      <c r="R35" s="403"/>
      <c r="S35" s="392"/>
      <c r="T35" s="419"/>
      <c r="U35" s="419"/>
      <c r="V35" s="801"/>
      <c r="W35" s="419"/>
      <c r="X35" s="419"/>
    </row>
    <row r="36" spans="1:24" ht="15.75" customHeight="1" x14ac:dyDescent="0.2">
      <c r="A36" s="392"/>
      <c r="B36" s="402"/>
      <c r="C36" s="563"/>
      <c r="D36" s="450" t="s">
        <v>188</v>
      </c>
      <c r="E36" s="148">
        <v>89662</v>
      </c>
      <c r="F36" s="158">
        <v>86853</v>
      </c>
      <c r="G36" s="158">
        <v>86627</v>
      </c>
      <c r="H36" s="158">
        <v>84904</v>
      </c>
      <c r="I36" s="158">
        <v>82916</v>
      </c>
      <c r="J36" s="158">
        <v>81102</v>
      </c>
      <c r="K36" s="158">
        <v>82724</v>
      </c>
      <c r="L36" s="158">
        <v>85262</v>
      </c>
      <c r="M36" s="158">
        <v>83648</v>
      </c>
      <c r="N36" s="158">
        <v>80795</v>
      </c>
      <c r="O36" s="158">
        <v>77740</v>
      </c>
      <c r="P36" s="158">
        <v>75168</v>
      </c>
      <c r="Q36" s="158">
        <v>72947</v>
      </c>
      <c r="R36" s="403"/>
      <c r="S36" s="392"/>
      <c r="T36" s="419"/>
      <c r="U36" s="419"/>
      <c r="V36" s="801"/>
      <c r="W36" s="419"/>
      <c r="X36" s="419"/>
    </row>
    <row r="37" spans="1:24" ht="15.75" customHeight="1" x14ac:dyDescent="0.2">
      <c r="A37" s="392"/>
      <c r="B37" s="402"/>
      <c r="C37" s="563"/>
      <c r="D37" s="450" t="s">
        <v>59</v>
      </c>
      <c r="E37" s="148">
        <v>125967</v>
      </c>
      <c r="F37" s="158">
        <v>123555</v>
      </c>
      <c r="G37" s="158">
        <v>123778</v>
      </c>
      <c r="H37" s="158">
        <v>120517</v>
      </c>
      <c r="I37" s="158">
        <v>119414</v>
      </c>
      <c r="J37" s="158">
        <v>115891</v>
      </c>
      <c r="K37" s="158">
        <v>113079</v>
      </c>
      <c r="L37" s="158">
        <v>117554</v>
      </c>
      <c r="M37" s="158">
        <v>118015</v>
      </c>
      <c r="N37" s="158">
        <v>114768</v>
      </c>
      <c r="O37" s="158">
        <v>111973</v>
      </c>
      <c r="P37" s="158">
        <v>108354</v>
      </c>
      <c r="Q37" s="158">
        <v>104851</v>
      </c>
      <c r="R37" s="403"/>
      <c r="S37" s="392"/>
      <c r="T37" s="419"/>
      <c r="U37" s="419"/>
      <c r="V37" s="801"/>
      <c r="W37" s="419"/>
      <c r="X37" s="419"/>
    </row>
    <row r="38" spans="1:24" ht="15.75" customHeight="1" x14ac:dyDescent="0.2">
      <c r="A38" s="392"/>
      <c r="B38" s="402"/>
      <c r="C38" s="563"/>
      <c r="D38" s="450" t="s">
        <v>190</v>
      </c>
      <c r="E38" s="148">
        <v>33544</v>
      </c>
      <c r="F38" s="158">
        <v>31638</v>
      </c>
      <c r="G38" s="158">
        <v>31643</v>
      </c>
      <c r="H38" s="158">
        <v>31174</v>
      </c>
      <c r="I38" s="158">
        <v>32054</v>
      </c>
      <c r="J38" s="158">
        <v>31692</v>
      </c>
      <c r="K38" s="158">
        <v>31582</v>
      </c>
      <c r="L38" s="158">
        <v>32408</v>
      </c>
      <c r="M38" s="158">
        <v>31404</v>
      </c>
      <c r="N38" s="158">
        <v>30876</v>
      </c>
      <c r="O38" s="158">
        <v>29257</v>
      </c>
      <c r="P38" s="158">
        <v>27633</v>
      </c>
      <c r="Q38" s="158">
        <v>26594</v>
      </c>
      <c r="R38" s="403"/>
      <c r="S38" s="392"/>
      <c r="V38" s="708"/>
    </row>
    <row r="39" spans="1:24" ht="15.75" customHeight="1" x14ac:dyDescent="0.2">
      <c r="A39" s="392"/>
      <c r="B39" s="402"/>
      <c r="C39" s="563"/>
      <c r="D39" s="450" t="s">
        <v>191</v>
      </c>
      <c r="E39" s="148">
        <v>14695</v>
      </c>
      <c r="F39" s="158">
        <v>13227</v>
      </c>
      <c r="G39" s="158">
        <v>13002</v>
      </c>
      <c r="H39" s="158">
        <v>13844</v>
      </c>
      <c r="I39" s="158">
        <v>16330</v>
      </c>
      <c r="J39" s="158">
        <v>22909</v>
      </c>
      <c r="K39" s="158">
        <v>24475</v>
      </c>
      <c r="L39" s="158">
        <v>25327</v>
      </c>
      <c r="M39" s="158">
        <v>23292</v>
      </c>
      <c r="N39" s="158">
        <v>19328</v>
      </c>
      <c r="O39" s="158">
        <v>15152</v>
      </c>
      <c r="P39" s="158">
        <v>11919</v>
      </c>
      <c r="Q39" s="158">
        <v>10351</v>
      </c>
      <c r="R39" s="403"/>
      <c r="S39" s="392"/>
      <c r="V39" s="708"/>
    </row>
    <row r="40" spans="1:24" ht="15.75" customHeight="1" x14ac:dyDescent="0.2">
      <c r="A40" s="392"/>
      <c r="B40" s="402"/>
      <c r="C40" s="563"/>
      <c r="D40" s="450" t="s">
        <v>130</v>
      </c>
      <c r="E40" s="148">
        <v>10472</v>
      </c>
      <c r="F40" s="158">
        <v>10123</v>
      </c>
      <c r="G40" s="158">
        <v>9711</v>
      </c>
      <c r="H40" s="158">
        <v>9679</v>
      </c>
      <c r="I40" s="158">
        <v>9655</v>
      </c>
      <c r="J40" s="158">
        <v>9621</v>
      </c>
      <c r="K40" s="158">
        <v>9611</v>
      </c>
      <c r="L40" s="158">
        <v>9613</v>
      </c>
      <c r="M40" s="158">
        <v>9611</v>
      </c>
      <c r="N40" s="158">
        <v>9592</v>
      </c>
      <c r="O40" s="158">
        <v>9588</v>
      </c>
      <c r="P40" s="158">
        <v>9503</v>
      </c>
      <c r="Q40" s="158">
        <v>8967</v>
      </c>
      <c r="R40" s="403"/>
      <c r="S40" s="392"/>
      <c r="V40" s="708"/>
    </row>
    <row r="41" spans="1:24" ht="15.75" customHeight="1" x14ac:dyDescent="0.2">
      <c r="A41" s="392"/>
      <c r="B41" s="402"/>
      <c r="C41" s="563"/>
      <c r="D41" s="450" t="s">
        <v>131</v>
      </c>
      <c r="E41" s="148">
        <v>21079</v>
      </c>
      <c r="F41" s="158">
        <v>20799</v>
      </c>
      <c r="G41" s="158">
        <v>20770</v>
      </c>
      <c r="H41" s="158">
        <v>20391</v>
      </c>
      <c r="I41" s="158">
        <v>20386</v>
      </c>
      <c r="J41" s="158">
        <v>20364</v>
      </c>
      <c r="K41" s="158">
        <v>20293</v>
      </c>
      <c r="L41" s="158">
        <v>20296</v>
      </c>
      <c r="M41" s="158">
        <v>20098</v>
      </c>
      <c r="N41" s="158">
        <v>19971</v>
      </c>
      <c r="O41" s="158">
        <v>19124</v>
      </c>
      <c r="P41" s="158">
        <v>18301</v>
      </c>
      <c r="Q41" s="158">
        <v>17681</v>
      </c>
      <c r="R41" s="403"/>
      <c r="S41" s="392"/>
      <c r="V41" s="708"/>
    </row>
    <row r="42" spans="1:24" s="616" customFormat="1" ht="22.5" customHeight="1" x14ac:dyDescent="0.2">
      <c r="A42" s="617"/>
      <c r="B42" s="618"/>
      <c r="C42" s="721" t="s">
        <v>291</v>
      </c>
      <c r="D42" s="721"/>
      <c r="E42" s="389"/>
      <c r="F42" s="390"/>
      <c r="G42" s="390"/>
      <c r="H42" s="390"/>
      <c r="I42" s="390"/>
      <c r="J42" s="390"/>
      <c r="K42" s="390"/>
      <c r="L42" s="390"/>
      <c r="M42" s="390"/>
      <c r="N42" s="390"/>
      <c r="O42" s="390"/>
      <c r="P42" s="390"/>
      <c r="Q42" s="390"/>
      <c r="R42" s="619"/>
      <c r="S42" s="617"/>
      <c r="V42" s="708"/>
    </row>
    <row r="43" spans="1:24" ht="15.75" customHeight="1" x14ac:dyDescent="0.2">
      <c r="A43" s="392"/>
      <c r="B43" s="402"/>
      <c r="C43" s="563"/>
      <c r="D43" s="720" t="s">
        <v>480</v>
      </c>
      <c r="E43" s="148">
        <v>48457</v>
      </c>
      <c r="F43" s="148">
        <v>46986</v>
      </c>
      <c r="G43" s="148">
        <v>46376</v>
      </c>
      <c r="H43" s="148">
        <v>46376</v>
      </c>
      <c r="I43" s="148">
        <v>46552</v>
      </c>
      <c r="J43" s="148">
        <v>47599</v>
      </c>
      <c r="K43" s="148">
        <v>47443</v>
      </c>
      <c r="L43" s="148">
        <v>48612</v>
      </c>
      <c r="M43" s="148">
        <v>47722</v>
      </c>
      <c r="N43" s="148">
        <v>46500</v>
      </c>
      <c r="O43" s="148">
        <v>45015</v>
      </c>
      <c r="P43" s="148">
        <v>43657</v>
      </c>
      <c r="Q43" s="148">
        <v>42422</v>
      </c>
      <c r="R43" s="403"/>
      <c r="S43" s="392"/>
      <c r="V43" s="708"/>
    </row>
    <row r="44" spans="1:24" s="616" customFormat="1" ht="15.75" customHeight="1" x14ac:dyDescent="0.2">
      <c r="A44" s="617"/>
      <c r="B44" s="618"/>
      <c r="C44" s="620"/>
      <c r="D44" s="720" t="s">
        <v>478</v>
      </c>
      <c r="E44" s="148">
        <v>50318</v>
      </c>
      <c r="F44" s="148">
        <v>47826</v>
      </c>
      <c r="G44" s="148">
        <v>47718</v>
      </c>
      <c r="H44" s="148">
        <v>47718</v>
      </c>
      <c r="I44" s="148">
        <v>48493</v>
      </c>
      <c r="J44" s="148">
        <v>48032</v>
      </c>
      <c r="K44" s="148">
        <v>46629</v>
      </c>
      <c r="L44" s="148">
        <v>49130</v>
      </c>
      <c r="M44" s="148">
        <v>49282</v>
      </c>
      <c r="N44" s="148">
        <v>47775</v>
      </c>
      <c r="O44" s="148">
        <v>45528</v>
      </c>
      <c r="P44" s="148">
        <v>43750</v>
      </c>
      <c r="Q44" s="148">
        <v>41610</v>
      </c>
      <c r="R44" s="619"/>
      <c r="S44" s="617"/>
      <c r="V44" s="708"/>
    </row>
    <row r="45" spans="1:24" ht="15.75" customHeight="1" x14ac:dyDescent="0.2">
      <c r="A45" s="392"/>
      <c r="B45" s="405"/>
      <c r="C45" s="563"/>
      <c r="D45" s="720" t="s">
        <v>479</v>
      </c>
      <c r="E45" s="148">
        <v>45049</v>
      </c>
      <c r="F45" s="148">
        <v>43473</v>
      </c>
      <c r="G45" s="148">
        <v>43078</v>
      </c>
      <c r="H45" s="148">
        <v>43078</v>
      </c>
      <c r="I45" s="148">
        <v>41923</v>
      </c>
      <c r="J45" s="148">
        <v>41317</v>
      </c>
      <c r="K45" s="148">
        <v>41766</v>
      </c>
      <c r="L45" s="148">
        <v>42542</v>
      </c>
      <c r="M45" s="148">
        <v>42213</v>
      </c>
      <c r="N45" s="148">
        <v>41026</v>
      </c>
      <c r="O45" s="148">
        <v>39577</v>
      </c>
      <c r="P45" s="148">
        <v>38282</v>
      </c>
      <c r="Q45" s="148">
        <v>36721</v>
      </c>
      <c r="R45" s="403"/>
      <c r="S45" s="392"/>
      <c r="V45" s="708"/>
    </row>
    <row r="46" spans="1:24" ht="15.75" customHeight="1" x14ac:dyDescent="0.2">
      <c r="A46" s="392"/>
      <c r="B46" s="402"/>
      <c r="C46" s="563"/>
      <c r="D46" s="720" t="s">
        <v>482</v>
      </c>
      <c r="E46" s="148">
        <v>33832</v>
      </c>
      <c r="F46" s="148">
        <v>32475</v>
      </c>
      <c r="G46" s="148">
        <v>31700</v>
      </c>
      <c r="H46" s="148">
        <v>31700</v>
      </c>
      <c r="I46" s="148">
        <v>29862</v>
      </c>
      <c r="J46" s="148">
        <v>29246</v>
      </c>
      <c r="K46" s="148">
        <v>30212</v>
      </c>
      <c r="L46" s="148">
        <v>29904</v>
      </c>
      <c r="M46" s="148">
        <v>29022</v>
      </c>
      <c r="N46" s="148">
        <v>27464</v>
      </c>
      <c r="O46" s="148">
        <v>26235</v>
      </c>
      <c r="P46" s="148">
        <v>24998</v>
      </c>
      <c r="Q46" s="148">
        <v>23835</v>
      </c>
      <c r="R46" s="403"/>
      <c r="S46" s="392"/>
      <c r="V46" s="708"/>
    </row>
    <row r="47" spans="1:24" ht="15.75" customHeight="1" x14ac:dyDescent="0.2">
      <c r="A47" s="392"/>
      <c r="B47" s="402"/>
      <c r="C47" s="563"/>
      <c r="D47" s="720" t="s">
        <v>483</v>
      </c>
      <c r="E47" s="148">
        <v>30413</v>
      </c>
      <c r="F47" s="148">
        <v>26166</v>
      </c>
      <c r="G47" s="148">
        <v>26443</v>
      </c>
      <c r="H47" s="148">
        <v>26443</v>
      </c>
      <c r="I47" s="148">
        <v>26282</v>
      </c>
      <c r="J47" s="148">
        <v>25604</v>
      </c>
      <c r="K47" s="148">
        <v>24870</v>
      </c>
      <c r="L47" s="148">
        <v>25706</v>
      </c>
      <c r="M47" s="148">
        <v>25550</v>
      </c>
      <c r="N47" s="148">
        <v>24919</v>
      </c>
      <c r="O47" s="148">
        <v>24077</v>
      </c>
      <c r="P47" s="148">
        <v>23168</v>
      </c>
      <c r="Q47" s="148">
        <v>22400</v>
      </c>
      <c r="R47" s="403"/>
      <c r="S47" s="392"/>
      <c r="V47" s="708"/>
    </row>
    <row r="48" spans="1:24" s="406" customFormat="1" ht="22.5" customHeight="1" x14ac:dyDescent="0.2">
      <c r="A48" s="404"/>
      <c r="B48" s="405"/>
      <c r="C48" s="1591" t="s">
        <v>236</v>
      </c>
      <c r="D48" s="1592"/>
      <c r="E48" s="1592"/>
      <c r="F48" s="1592"/>
      <c r="G48" s="1592"/>
      <c r="H48" s="1592"/>
      <c r="I48" s="1592"/>
      <c r="J48" s="1592"/>
      <c r="K48" s="1592"/>
      <c r="L48" s="1592"/>
      <c r="M48" s="1592"/>
      <c r="N48" s="1592"/>
      <c r="O48" s="1592"/>
      <c r="P48" s="1592"/>
      <c r="Q48" s="1592"/>
      <c r="R48" s="431"/>
      <c r="S48" s="404"/>
      <c r="V48" s="708"/>
    </row>
    <row r="49" spans="1:22" s="406" customFormat="1" ht="10.5" customHeight="1" x14ac:dyDescent="0.2">
      <c r="A49" s="404"/>
      <c r="B49" s="405"/>
      <c r="C49" s="1593" t="s">
        <v>390</v>
      </c>
      <c r="D49" s="1593"/>
      <c r="E49" s="1593"/>
      <c r="F49" s="1593"/>
      <c r="G49" s="1593"/>
      <c r="H49" s="1593"/>
      <c r="I49" s="1593"/>
      <c r="J49" s="1593"/>
      <c r="K49" s="1593"/>
      <c r="L49" s="1593"/>
      <c r="M49" s="1593"/>
      <c r="N49" s="1593"/>
      <c r="O49" s="1593"/>
      <c r="P49" s="1593"/>
      <c r="Q49" s="1593"/>
      <c r="R49" s="431"/>
      <c r="S49" s="404"/>
    </row>
    <row r="50" spans="1:22" s="406" customFormat="1" ht="13.5" customHeight="1" x14ac:dyDescent="0.2">
      <c r="A50" s="404"/>
      <c r="B50" s="405"/>
      <c r="C50" s="434" t="s">
        <v>437</v>
      </c>
      <c r="D50" s="621"/>
      <c r="E50" s="622"/>
      <c r="F50" s="405"/>
      <c r="G50" s="622"/>
      <c r="H50" s="621"/>
      <c r="I50" s="622"/>
      <c r="J50" s="874"/>
      <c r="K50" s="542"/>
      <c r="L50" s="621"/>
      <c r="M50" s="621"/>
      <c r="N50" s="621"/>
      <c r="O50" s="621"/>
      <c r="P50" s="621"/>
      <c r="Q50" s="621"/>
      <c r="R50" s="431"/>
      <c r="S50" s="404"/>
      <c r="V50" s="708"/>
    </row>
    <row r="51" spans="1:22" x14ac:dyDescent="0.2">
      <c r="A51" s="392"/>
      <c r="B51" s="402"/>
      <c r="C51" s="402"/>
      <c r="D51" s="402"/>
      <c r="E51" s="402"/>
      <c r="F51" s="402"/>
      <c r="G51" s="402"/>
      <c r="H51" s="454"/>
      <c r="I51" s="454"/>
      <c r="J51" s="454"/>
      <c r="K51" s="454"/>
      <c r="L51" s="695"/>
      <c r="M51" s="402"/>
      <c r="N51" s="1594">
        <v>42917</v>
      </c>
      <c r="O51" s="1594"/>
      <c r="P51" s="1594"/>
      <c r="Q51" s="1594"/>
      <c r="R51" s="623">
        <v>11</v>
      </c>
      <c r="S51" s="392"/>
    </row>
    <row r="52" spans="1:22" x14ac:dyDescent="0.2">
      <c r="A52" s="419"/>
      <c r="B52" s="419"/>
      <c r="C52" s="419"/>
      <c r="D52" s="419"/>
      <c r="E52" s="419"/>
      <c r="G52" s="419"/>
      <c r="H52" s="419"/>
      <c r="I52" s="419"/>
      <c r="J52" s="419"/>
      <c r="K52" s="419"/>
      <c r="L52" s="419"/>
      <c r="M52" s="419"/>
      <c r="N52" s="419"/>
      <c r="O52" s="419"/>
      <c r="P52" s="419"/>
      <c r="Q52" s="419"/>
      <c r="R52" s="419"/>
      <c r="S52" s="419"/>
    </row>
  </sheetData>
  <mergeCells count="10">
    <mergeCell ref="C48:Q48"/>
    <mergeCell ref="C49:Q49"/>
    <mergeCell ref="N51:Q51"/>
    <mergeCell ref="B1:H1"/>
    <mergeCell ref="C5:D6"/>
    <mergeCell ref="C8:D8"/>
    <mergeCell ref="C15:D15"/>
    <mergeCell ref="C16:D16"/>
    <mergeCell ref="E6:K6"/>
    <mergeCell ref="L6:Q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 </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 '!Área_de_Impressão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2017-11-06T13:36:59Z</cp:lastPrinted>
  <dcterms:created xsi:type="dcterms:W3CDTF">2004-03-02T09:49:36Z</dcterms:created>
  <dcterms:modified xsi:type="dcterms:W3CDTF">2018-01-09T17:37:39Z</dcterms:modified>
</cp:coreProperties>
</file>